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n State\Manure\Milk\Milk-Manure Nutrient Calculator\For Release\Sent to Frank for release\"/>
    </mc:Choice>
  </mc:AlternateContent>
  <bookViews>
    <workbookView xWindow="0" yWindow="0" windowWidth="23040" windowHeight="9024" tabRatio="854"/>
  </bookViews>
  <sheets>
    <sheet name="Overview" sheetId="4" r:id="rId1"/>
    <sheet name="Manure-Milk Nutrient Calculator" sheetId="2" r:id="rId2"/>
    <sheet name=" Milk-Manure Mix N Availability" sheetId="3" r:id="rId3"/>
  </sheets>
  <definedNames>
    <definedName name="Incorp_Timing_1">'Manure-Milk Nutrient Calculator'!$M$9:$M$13</definedName>
    <definedName name="Incorporation_Timing" localSheetId="2">#REF!</definedName>
    <definedName name="Incorporation_Timing">'Manure-Milk Nutrient Calculator'!$M$9:$M$15</definedName>
    <definedName name="Milk_Manure_Pct" localSheetId="2">#REF!</definedName>
    <definedName name="Milk_Manure_Pct">'Manure-Milk Nutrient Calculator'!$N$8:$W$8</definedName>
    <definedName name="Nutrient_Table">'Manure-Milk Nutrient Calculator'!$N$9:$W$15</definedName>
    <definedName name="_xlnm.Print_Area" localSheetId="2">' Milk-Manure Mix N Availability'!$B$2:$J$25</definedName>
    <definedName name="_xlnm.Print_Area" localSheetId="1">'Manure-Milk Nutrient Calculator'!$B$6:$K$43</definedName>
    <definedName name="_xlnm.Print_Area" localSheetId="0">Overview!$B$2:$M$76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3" l="1"/>
  <c r="V25" i="3" l="1"/>
  <c r="J25" i="3"/>
  <c r="I25" i="3"/>
  <c r="H25" i="3"/>
  <c r="G25" i="3"/>
  <c r="F25" i="3"/>
  <c r="E25" i="3"/>
  <c r="D25" i="3"/>
  <c r="J24" i="3"/>
  <c r="I24" i="3"/>
  <c r="H24" i="3"/>
  <c r="G24" i="3"/>
  <c r="F24" i="3"/>
  <c r="E24" i="3"/>
  <c r="D24" i="3"/>
  <c r="J23" i="3"/>
  <c r="I23" i="3"/>
  <c r="H23" i="3"/>
  <c r="G23" i="3"/>
  <c r="F23" i="3"/>
  <c r="E23" i="3"/>
  <c r="D23" i="3"/>
  <c r="J22" i="3"/>
  <c r="I22" i="3"/>
  <c r="H22" i="3"/>
  <c r="G22" i="3"/>
  <c r="F22" i="3"/>
  <c r="E22" i="3"/>
  <c r="D22" i="3"/>
  <c r="V21" i="3"/>
  <c r="J21" i="3"/>
  <c r="I21" i="3"/>
  <c r="H21" i="3"/>
  <c r="G21" i="3"/>
  <c r="F21" i="3"/>
  <c r="E21" i="3"/>
  <c r="D21" i="3"/>
  <c r="J20" i="3"/>
  <c r="I20" i="3"/>
  <c r="H20" i="3"/>
  <c r="G20" i="3"/>
  <c r="F20" i="3"/>
  <c r="E20" i="3"/>
  <c r="D20" i="3"/>
  <c r="J19" i="3"/>
  <c r="I19" i="3"/>
  <c r="H19" i="3"/>
  <c r="G19" i="3"/>
  <c r="F19" i="3"/>
  <c r="E19" i="3"/>
  <c r="D19" i="3"/>
  <c r="J18" i="3"/>
  <c r="I18" i="3"/>
  <c r="H18" i="3"/>
  <c r="G18" i="3"/>
  <c r="F18" i="3"/>
  <c r="E18" i="3"/>
  <c r="D18" i="3"/>
  <c r="V17" i="3"/>
  <c r="J17" i="3"/>
  <c r="I17" i="3"/>
  <c r="H17" i="3"/>
  <c r="G17" i="3"/>
  <c r="F17" i="3"/>
  <c r="E17" i="3"/>
  <c r="D17" i="3"/>
  <c r="J16" i="3"/>
  <c r="I16" i="3"/>
  <c r="H16" i="3"/>
  <c r="G16" i="3"/>
  <c r="F16" i="3"/>
  <c r="E16" i="3"/>
  <c r="D16" i="3"/>
  <c r="E10" i="2" l="1"/>
  <c r="I10" i="2" s="1"/>
  <c r="F10" i="2"/>
  <c r="J10" i="2" s="1"/>
  <c r="G10" i="2"/>
  <c r="E11" i="2"/>
  <c r="I11" i="2" s="1"/>
  <c r="F11" i="2"/>
  <c r="J11" i="2" s="1"/>
  <c r="G11" i="2"/>
  <c r="K11" i="2" s="1"/>
  <c r="E12" i="2"/>
  <c r="I12" i="2" s="1"/>
  <c r="F12" i="2"/>
  <c r="J12" i="2" s="1"/>
  <c r="G12" i="2"/>
  <c r="K12" i="2" s="1"/>
  <c r="E13" i="2"/>
  <c r="I13" i="2" s="1"/>
  <c r="F13" i="2"/>
  <c r="G13" i="2"/>
  <c r="E14" i="2"/>
  <c r="I14" i="2" s="1"/>
  <c r="F14" i="2"/>
  <c r="J14" i="2" s="1"/>
  <c r="G14" i="2"/>
  <c r="K14" i="2" s="1"/>
  <c r="E15" i="2"/>
  <c r="I15" i="2" s="1"/>
  <c r="F15" i="2"/>
  <c r="J15" i="2" s="1"/>
  <c r="G15" i="2"/>
  <c r="K15" i="2" s="1"/>
  <c r="E16" i="2"/>
  <c r="F16" i="2"/>
  <c r="G16" i="2"/>
  <c r="K16" i="2" s="1"/>
  <c r="E17" i="2"/>
  <c r="I17" i="2" s="1"/>
  <c r="F17" i="2"/>
  <c r="J17" i="2" s="1"/>
  <c r="G17" i="2"/>
  <c r="K17" i="2" s="1"/>
  <c r="E18" i="2"/>
  <c r="I18" i="2" s="1"/>
  <c r="F18" i="2"/>
  <c r="J18" i="2" s="1"/>
  <c r="G18" i="2"/>
  <c r="E19" i="2"/>
  <c r="F19" i="2"/>
  <c r="G19" i="2"/>
  <c r="K19" i="2" s="1"/>
  <c r="E20" i="2"/>
  <c r="F20" i="2"/>
  <c r="G20" i="2"/>
  <c r="E21" i="2"/>
  <c r="F21" i="2"/>
  <c r="G21" i="2"/>
  <c r="E22" i="2"/>
  <c r="F22" i="2"/>
  <c r="G22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G9" i="2"/>
  <c r="K9" i="2" s="1"/>
  <c r="F9" i="2"/>
  <c r="J9" i="2" s="1"/>
  <c r="K10" i="2"/>
  <c r="J13" i="2"/>
  <c r="K13" i="2"/>
  <c r="I16" i="2"/>
  <c r="J16" i="2"/>
  <c r="K18" i="2"/>
  <c r="I19" i="2"/>
  <c r="J19" i="2"/>
  <c r="I20" i="2"/>
  <c r="J20" i="2"/>
  <c r="K20" i="2"/>
  <c r="I21" i="2"/>
  <c r="J21" i="2"/>
  <c r="K21" i="2"/>
  <c r="I22" i="2"/>
  <c r="J22" i="2"/>
  <c r="K22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E9" i="2"/>
  <c r="I9" i="2" s="1"/>
</calcChain>
</file>

<file path=xl/sharedStrings.xml><?xml version="1.0" encoding="utf-8"?>
<sst xmlns="http://schemas.openxmlformats.org/spreadsheetml/2006/main" count="113" uniqueCount="74">
  <si>
    <t>Field ID</t>
  </si>
  <si>
    <t>Days to Incorporation</t>
  </si>
  <si>
    <t>lbs. N</t>
  </si>
  <si>
    <r>
      <t>lbs. P</t>
    </r>
    <r>
      <rPr>
        <b/>
        <vertAlign val="subscript"/>
        <sz val="12"/>
        <color theme="0"/>
        <rFont val="Arial"/>
        <family val="2"/>
      </rPr>
      <t>2</t>
    </r>
    <r>
      <rPr>
        <b/>
        <sz val="12"/>
        <color theme="0"/>
        <rFont val="Arial"/>
        <family val="2"/>
      </rPr>
      <t>O</t>
    </r>
    <r>
      <rPr>
        <b/>
        <vertAlign val="subscript"/>
        <sz val="12"/>
        <color theme="0"/>
        <rFont val="Arial"/>
        <family val="2"/>
      </rPr>
      <t>5</t>
    </r>
  </si>
  <si>
    <r>
      <t>lbs. K</t>
    </r>
    <r>
      <rPr>
        <b/>
        <vertAlign val="subscript"/>
        <sz val="12"/>
        <color theme="0"/>
        <rFont val="Arial"/>
        <family val="2"/>
      </rPr>
      <t>2</t>
    </r>
    <r>
      <rPr>
        <b/>
        <sz val="12"/>
        <color theme="0"/>
        <rFont val="Arial"/>
        <family val="2"/>
      </rPr>
      <t>O</t>
    </r>
  </si>
  <si>
    <t>Incorporation  Timing</t>
  </si>
  <si>
    <t>10% Milk : 90% Manure</t>
  </si>
  <si>
    <t>20% Milk : 80% Manure</t>
  </si>
  <si>
    <t>30% Milk : 70% Manure</t>
  </si>
  <si>
    <t>40% Milk : 60% Manure</t>
  </si>
  <si>
    <t>50% Milk : 50% Manure</t>
  </si>
  <si>
    <t>60% Milk : 40% Manure</t>
  </si>
  <si>
    <t>70% Milk : 30% Manure</t>
  </si>
  <si>
    <t>80% Milk : 20% Manure</t>
  </si>
  <si>
    <t>90% Milk :10% Manure</t>
  </si>
  <si>
    <t>100% Milk</t>
  </si>
  <si>
    <t>Manure Incorporation Timing</t>
  </si>
  <si>
    <t>Same day</t>
  </si>
  <si>
    <t>N Avail</t>
  </si>
  <si>
    <t>Within 1 day</t>
  </si>
  <si>
    <t>% Manure</t>
  </si>
  <si>
    <t>% Milk</t>
  </si>
  <si>
    <t>2-4 days</t>
  </si>
  <si>
    <t>5-7 days</t>
  </si>
  <si>
    <t>&gt;7 days</t>
  </si>
  <si>
    <t>P2O5/1000gal</t>
  </si>
  <si>
    <t>K2O/1000 gal</t>
  </si>
  <si>
    <t>N</t>
  </si>
  <si>
    <r>
      <t>P</t>
    </r>
    <r>
      <rPr>
        <b/>
        <vertAlign val="subscript"/>
        <sz val="12"/>
        <color theme="0"/>
        <rFont val="Arial"/>
        <family val="2"/>
      </rPr>
      <t>2</t>
    </r>
    <r>
      <rPr>
        <b/>
        <sz val="12"/>
        <color theme="0"/>
        <rFont val="Arial"/>
        <family val="2"/>
      </rPr>
      <t>O</t>
    </r>
    <r>
      <rPr>
        <b/>
        <vertAlign val="subscript"/>
        <sz val="12"/>
        <color theme="0"/>
        <rFont val="Arial"/>
        <family val="2"/>
      </rPr>
      <t>5</t>
    </r>
  </si>
  <si>
    <r>
      <t>K</t>
    </r>
    <r>
      <rPr>
        <b/>
        <vertAlign val="subscript"/>
        <sz val="12"/>
        <color theme="0"/>
        <rFont val="Arial"/>
        <family val="2"/>
      </rPr>
      <t>2</t>
    </r>
    <r>
      <rPr>
        <b/>
        <sz val="12"/>
        <color theme="0"/>
        <rFont val="Arial"/>
        <family val="2"/>
      </rPr>
      <t>O</t>
    </r>
  </si>
  <si>
    <t>P2O5</t>
  </si>
  <si>
    <t>K2O</t>
  </si>
  <si>
    <t>Total Nutrients Applied</t>
  </si>
  <si>
    <t>&lt;---------------------------------------------------------------------------------------------------------------------------------------------------------------------Hide These Columns----------------------------------------------------------------------------------------------------------&gt;</t>
  </si>
  <si>
    <t>Application Rate Gallons/Acre</t>
  </si>
  <si>
    <t>DFW-1A</t>
  </si>
  <si>
    <t>Milk-Manure Mix</t>
  </si>
  <si>
    <t>Nutrient Content / 1000 Gallons
Milk-Manure Mix</t>
  </si>
  <si>
    <r>
      <t xml:space="preserve">Instructions: </t>
    </r>
    <r>
      <rPr>
        <sz val="12"/>
        <rFont val="Arial"/>
        <family val="2"/>
      </rPr>
      <t xml:space="preserve"> Complete the yellow cells below.  Enter the Field Id to receive the manure.  Select the percent milk-manure solution from the drop-down list that most closely represents your scenario.  Selections are available from 10% milk-manure solution to 100% milk.  Select the days to incorporation from the drop-down list.  Enter the application rate in Gallons/Acre.  This information will provide the total N-P-K nutrients applied. The values can be entered in a Nutrient Management Plan or Nutrient Balance Sheet as starter or other fertilizer to account for the nutrients applied from land application of milk or milk-manure mixture.  It is recommend to print and save this for your records.</t>
    </r>
  </si>
  <si>
    <t>Component</t>
  </si>
  <si>
    <t>Nutrient Content (pounds per 1000 gallons) Book Values</t>
  </si>
  <si>
    <r>
      <t>P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O</t>
    </r>
    <r>
      <rPr>
        <vertAlign val="subscript"/>
        <sz val="14"/>
        <color theme="1"/>
        <rFont val="Calibri"/>
        <family val="2"/>
        <scheme val="minor"/>
      </rPr>
      <t>5</t>
    </r>
  </si>
  <si>
    <r>
      <t>K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O</t>
    </r>
  </si>
  <si>
    <t>Formula</t>
  </si>
  <si>
    <t>Milk Nutrient Content</t>
  </si>
  <si>
    <t>($G11/100*$G$3*G$5)+($H11/100*$G$4)</t>
  </si>
  <si>
    <t>Dairy Liquid Manure Nutrient Content</t>
  </si>
  <si>
    <t>(Percent Milk</t>
  </si>
  <si>
    <t>X</t>
  </si>
  <si>
    <t>Book Value N in Milk)</t>
  </si>
  <si>
    <t xml:space="preserve"> +</t>
  </si>
  <si>
    <t>(Percent Manure</t>
  </si>
  <si>
    <t>Book Value N in Manure</t>
  </si>
  <si>
    <t>N availability)</t>
  </si>
  <si>
    <t xml:space="preserve"> =</t>
  </si>
  <si>
    <t>Available N/1000 gallons</t>
  </si>
  <si>
    <t>Milk-Manure Mixture</t>
  </si>
  <si>
    <t>Available pounds Nitrogen /1000 gallons Milk-Manure Mix</t>
  </si>
  <si>
    <r>
      <t>Pounds
P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O</t>
    </r>
    <r>
      <rPr>
        <vertAlign val="subscript"/>
        <sz val="14"/>
        <color theme="1"/>
        <rFont val="Calibri"/>
        <family val="2"/>
        <scheme val="minor"/>
      </rPr>
      <t xml:space="preserve">5 </t>
    </r>
    <r>
      <rPr>
        <sz val="14"/>
        <color theme="1"/>
        <rFont val="Calibri"/>
        <family val="2"/>
        <scheme val="minor"/>
      </rPr>
      <t>/ 1000gal
Milk-Manure Mix</t>
    </r>
  </si>
  <si>
    <r>
      <t>Pounds
K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O / 1000 gal
Milk-Manure Mix</t>
    </r>
  </si>
  <si>
    <t>(     Available Nitrogen in Milk        )</t>
  </si>
  <si>
    <t xml:space="preserve"> + </t>
  </si>
  <si>
    <t>(                     Available Nitrogen in Manure                     )</t>
  </si>
  <si>
    <t xml:space="preserve"> = </t>
  </si>
  <si>
    <t xml:space="preserve">Manure Incorporation Timing and Nitrogen  availability </t>
  </si>
  <si>
    <t>Example 10% Milk : 90% Manure Mixture Incorporated  same day</t>
  </si>
  <si>
    <t>Available N / 1000 gallons</t>
  </si>
  <si>
    <t>Available P2O5 / 1000 gallons</t>
  </si>
  <si>
    <t>Available K20 / 1000 gallons</t>
  </si>
  <si>
    <t>Milk in Manure Nutrient Content Chart</t>
  </si>
  <si>
    <t xml:space="preserve">Manure Incorporation Timing and Nitrogen  Availability </t>
  </si>
  <si>
    <t>Manure Total Nitrogen Availability Factor</t>
  </si>
  <si>
    <t>Milk-Manure Nutrient Calculator</t>
  </si>
  <si>
    <t>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</si>
</sst>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vertAlign val="subscript"/>
      <sz val="12"/>
      <color theme="0"/>
      <name val="Arial"/>
      <family val="2"/>
    </font>
    <font>
      <sz val="12"/>
      <name val="Arial"/>
      <family val="2"/>
    </font>
    <font>
      <sz val="14"/>
      <color theme="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2">
    <xf numFmtId="0" fontId="0" fillId="0" borderId="0"/>
    <xf numFmtId="0" fontId="1" fillId="0" borderId="0"/>
  </cellStyleXfs>
  <cellXfs count="180">
    <xf numFmtId="0" fontId="0" fillId="0" borderId="0" xfId="0"/>
    <xf numFmtId="0" fontId="1" fillId="0" borderId="0" xfId="1" applyProtection="1"/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2" xfId="1" applyBorder="1" applyAlignment="1" applyProtection="1">
      <alignment wrapText="1"/>
    </xf>
    <xf numFmtId="0" fontId="1" fillId="0" borderId="3" xfId="1" applyFont="1" applyBorder="1" applyAlignment="1" applyProtection="1">
      <alignment horizontal="center" vertical="center" wrapText="1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wrapText="1"/>
    </xf>
    <xf numFmtId="1" fontId="1" fillId="0" borderId="10" xfId="1" applyNumberFormat="1" applyBorder="1" applyAlignment="1" applyProtection="1">
      <alignment horizontal="center" vertical="center"/>
    </xf>
    <xf numFmtId="1" fontId="1" fillId="0" borderId="11" xfId="1" applyNumberFormat="1" applyBorder="1" applyAlignment="1" applyProtection="1">
      <alignment horizontal="center" vertical="center"/>
    </xf>
    <xf numFmtId="1" fontId="1" fillId="0" borderId="12" xfId="1" applyNumberFormat="1" applyBorder="1" applyAlignment="1" applyProtection="1">
      <alignment horizontal="center" vertical="center"/>
    </xf>
    <xf numFmtId="1" fontId="1" fillId="0" borderId="0" xfId="1" applyNumberFormat="1" applyBorder="1" applyAlignment="1" applyProtection="1">
      <alignment horizontal="center" vertical="center"/>
    </xf>
    <xf numFmtId="0" fontId="0" fillId="0" borderId="13" xfId="0" applyBorder="1" applyAlignment="1">
      <alignment horizontal="center" wrapText="1"/>
    </xf>
    <xf numFmtId="1" fontId="1" fillId="0" borderId="14" xfId="1" applyNumberFormat="1" applyBorder="1" applyAlignment="1" applyProtection="1">
      <alignment horizontal="center" vertical="center"/>
    </xf>
    <xf numFmtId="1" fontId="1" fillId="0" borderId="15" xfId="1" applyNumberFormat="1" applyBorder="1" applyAlignment="1" applyProtection="1">
      <alignment horizontal="center" vertical="center"/>
    </xf>
    <xf numFmtId="1" fontId="1" fillId="0" borderId="16" xfId="1" applyNumberFormat="1" applyBorder="1" applyAlignment="1" applyProtection="1">
      <alignment horizontal="center" vertical="center"/>
    </xf>
    <xf numFmtId="0" fontId="1" fillId="0" borderId="2" xfId="1" applyBorder="1" applyProtection="1"/>
    <xf numFmtId="0" fontId="0" fillId="0" borderId="17" xfId="0" applyBorder="1" applyAlignment="1">
      <alignment horizontal="center" wrapText="1"/>
    </xf>
    <xf numFmtId="1" fontId="1" fillId="0" borderId="18" xfId="1" applyNumberFormat="1" applyBorder="1" applyAlignment="1" applyProtection="1">
      <alignment horizontal="center" vertical="center"/>
    </xf>
    <xf numFmtId="1" fontId="1" fillId="0" borderId="19" xfId="1" applyNumberFormat="1" applyBorder="1" applyAlignment="1" applyProtection="1">
      <alignment horizontal="center" vertical="center"/>
    </xf>
    <xf numFmtId="1" fontId="1" fillId="0" borderId="20" xfId="1" applyNumberFormat="1" applyBorder="1" applyAlignment="1" applyProtection="1">
      <alignment horizontal="center" vertical="center"/>
    </xf>
    <xf numFmtId="0" fontId="2" fillId="2" borderId="22" xfId="1" applyFont="1" applyFill="1" applyBorder="1" applyAlignment="1" applyProtection="1">
      <alignment horizontal="center" vertical="center" wrapText="1"/>
    </xf>
    <xf numFmtId="0" fontId="2" fillId="2" borderId="23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25" xfId="1" applyFont="1" applyFill="1" applyBorder="1" applyAlignment="1" applyProtection="1">
      <alignment horizontal="center" vertical="center" wrapText="1"/>
    </xf>
    <xf numFmtId="0" fontId="1" fillId="0" borderId="0" xfId="1" applyBorder="1" applyProtection="1"/>
    <xf numFmtId="0" fontId="4" fillId="3" borderId="6" xfId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 applyProtection="1">
      <alignment horizontal="center" vertical="center" wrapText="1"/>
      <protection locked="0"/>
    </xf>
    <xf numFmtId="1" fontId="4" fillId="0" borderId="7" xfId="1" applyNumberFormat="1" applyFont="1" applyBorder="1" applyAlignment="1" applyProtection="1">
      <alignment horizontal="center" vertical="center" wrapText="1"/>
      <protection hidden="1"/>
    </xf>
    <xf numFmtId="3" fontId="4" fillId="3" borderId="7" xfId="1" applyNumberFormat="1" applyFont="1" applyFill="1" applyBorder="1" applyAlignment="1" applyProtection="1">
      <alignment horizontal="center" vertical="center"/>
      <protection locked="0"/>
    </xf>
    <xf numFmtId="1" fontId="4" fillId="0" borderId="7" xfId="1" applyNumberFormat="1" applyFont="1" applyBorder="1" applyAlignment="1" applyProtection="1">
      <alignment horizontal="center" vertical="center"/>
    </xf>
    <xf numFmtId="1" fontId="4" fillId="0" borderId="8" xfId="1" applyNumberFormat="1" applyFont="1" applyBorder="1" applyAlignment="1" applyProtection="1">
      <alignment horizontal="center" vertical="center"/>
    </xf>
    <xf numFmtId="0" fontId="4" fillId="3" borderId="14" xfId="1" applyFont="1" applyFill="1" applyBorder="1" applyAlignment="1" applyProtection="1">
      <alignment horizontal="center" vertical="center" wrapText="1"/>
      <protection locked="0"/>
    </xf>
    <xf numFmtId="0" fontId="4" fillId="3" borderId="15" xfId="1" applyFont="1" applyFill="1" applyBorder="1" applyAlignment="1" applyProtection="1">
      <alignment horizontal="center" vertical="center" wrapText="1"/>
      <protection locked="0"/>
    </xf>
    <xf numFmtId="1" fontId="4" fillId="0" borderId="15" xfId="1" applyNumberFormat="1" applyFont="1" applyBorder="1" applyAlignment="1" applyProtection="1">
      <alignment horizontal="center" vertical="center" wrapText="1"/>
      <protection hidden="1"/>
    </xf>
    <xf numFmtId="3" fontId="4" fillId="3" borderId="15" xfId="1" applyNumberFormat="1" applyFont="1" applyFill="1" applyBorder="1" applyAlignment="1" applyProtection="1">
      <alignment horizontal="center" vertical="center"/>
      <protection locked="0"/>
    </xf>
    <xf numFmtId="1" fontId="4" fillId="0" borderId="15" xfId="1" applyNumberFormat="1" applyFont="1" applyBorder="1" applyAlignment="1" applyProtection="1">
      <alignment horizontal="center" vertical="center"/>
    </xf>
    <xf numFmtId="1" fontId="4" fillId="0" borderId="16" xfId="1" applyNumberFormat="1" applyFont="1" applyBorder="1" applyAlignment="1" applyProtection="1">
      <alignment horizontal="center" vertical="center"/>
    </xf>
    <xf numFmtId="0" fontId="4" fillId="3" borderId="18" xfId="1" applyFont="1" applyFill="1" applyBorder="1" applyAlignment="1" applyProtection="1">
      <alignment horizontal="center" vertical="center" wrapText="1"/>
      <protection locked="0"/>
    </xf>
    <xf numFmtId="0" fontId="4" fillId="3" borderId="19" xfId="1" applyFont="1" applyFill="1" applyBorder="1" applyAlignment="1" applyProtection="1">
      <alignment horizontal="center" vertical="center" wrapText="1"/>
      <protection locked="0"/>
    </xf>
    <xf numFmtId="1" fontId="4" fillId="0" borderId="19" xfId="1" applyNumberFormat="1" applyFont="1" applyBorder="1" applyAlignment="1" applyProtection="1">
      <alignment horizontal="center" vertical="center" wrapText="1"/>
      <protection hidden="1"/>
    </xf>
    <xf numFmtId="3" fontId="4" fillId="3" borderId="19" xfId="1" applyNumberFormat="1" applyFont="1" applyFill="1" applyBorder="1" applyAlignment="1" applyProtection="1">
      <alignment horizontal="center" vertical="center"/>
      <protection locked="0"/>
    </xf>
    <xf numFmtId="1" fontId="4" fillId="0" borderId="19" xfId="1" applyNumberFormat="1" applyFont="1" applyBorder="1" applyAlignment="1" applyProtection="1">
      <alignment horizontal="center" vertical="center"/>
    </xf>
    <xf numFmtId="1" fontId="4" fillId="0" borderId="20" xfId="1" applyNumberFormat="1" applyFont="1" applyBorder="1" applyAlignment="1" applyProtection="1">
      <alignment horizontal="center" vertical="center"/>
    </xf>
    <xf numFmtId="0" fontId="1" fillId="4" borderId="0" xfId="1" applyFill="1" applyProtection="1"/>
    <xf numFmtId="0" fontId="8" fillId="0" borderId="0" xfId="0" applyFont="1" applyProtection="1">
      <protection hidden="1"/>
    </xf>
    <xf numFmtId="0" fontId="0" fillId="0" borderId="0" xfId="0" applyProtection="1">
      <protection hidden="1"/>
    </xf>
    <xf numFmtId="0" fontId="8" fillId="0" borderId="32" xfId="0" applyFont="1" applyBorder="1" applyAlignment="1" applyProtection="1">
      <alignment horizontal="center" vertical="center"/>
      <protection hidden="1"/>
    </xf>
    <xf numFmtId="0" fontId="8" fillId="0" borderId="37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8" fillId="0" borderId="46" xfId="0" applyFont="1" applyBorder="1" applyAlignment="1" applyProtection="1">
      <alignment horizontal="center" vertical="center"/>
      <protection hidden="1"/>
    </xf>
    <xf numFmtId="2" fontId="8" fillId="0" borderId="0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8" fillId="0" borderId="43" xfId="0" applyFont="1" applyBorder="1" applyAlignment="1" applyProtection="1">
      <alignment horizontal="center" vertical="center"/>
      <protection hidden="1"/>
    </xf>
    <xf numFmtId="1" fontId="8" fillId="0" borderId="29" xfId="0" applyNumberFormat="1" applyFont="1" applyBorder="1" applyAlignment="1" applyProtection="1">
      <alignment horizontal="center" vertical="center"/>
      <protection hidden="1"/>
    </xf>
    <xf numFmtId="1" fontId="8" fillId="0" borderId="26" xfId="0" applyNumberFormat="1" applyFont="1" applyBorder="1" applyAlignment="1" applyProtection="1">
      <alignment horizontal="center" vertical="center"/>
      <protection hidden="1"/>
    </xf>
    <xf numFmtId="1" fontId="8" fillId="0" borderId="45" xfId="0" applyNumberFormat="1" applyFont="1" applyBorder="1" applyAlignment="1" applyProtection="1">
      <alignment horizontal="center" vertical="center"/>
      <protection hidden="1"/>
    </xf>
    <xf numFmtId="1" fontId="8" fillId="0" borderId="35" xfId="0" applyNumberFormat="1" applyFont="1" applyBorder="1" applyAlignment="1" applyProtection="1">
      <alignment horizontal="center" vertical="center"/>
      <protection hidden="1"/>
    </xf>
    <xf numFmtId="1" fontId="8" fillId="0" borderId="48" xfId="0" applyNumberFormat="1" applyFont="1" applyBorder="1" applyAlignment="1" applyProtection="1">
      <alignment horizontal="center" vertical="center"/>
      <protection hidden="1"/>
    </xf>
    <xf numFmtId="1" fontId="0" fillId="0" borderId="0" xfId="0" applyNumberFormat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1" fontId="8" fillId="0" borderId="36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1" xfId="0" applyFont="1" applyFill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1" fontId="0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8" fillId="0" borderId="49" xfId="0" applyFont="1" applyBorder="1" applyAlignment="1" applyProtection="1">
      <alignment horizontal="center" vertical="center"/>
      <protection hidden="1"/>
    </xf>
    <xf numFmtId="0" fontId="8" fillId="0" borderId="40" xfId="0" applyFont="1" applyBorder="1" applyAlignment="1" applyProtection="1">
      <alignment horizontal="center" vertical="center"/>
      <protection hidden="1"/>
    </xf>
    <xf numFmtId="1" fontId="8" fillId="0" borderId="21" xfId="0" applyNumberFormat="1" applyFont="1" applyBorder="1" applyAlignment="1" applyProtection="1">
      <alignment horizontal="center" vertical="center"/>
      <protection hidden="1"/>
    </xf>
    <xf numFmtId="1" fontId="8" fillId="0" borderId="22" xfId="0" applyNumberFormat="1" applyFont="1" applyBorder="1" applyAlignment="1" applyProtection="1">
      <alignment horizontal="center" vertical="center"/>
      <protection hidden="1"/>
    </xf>
    <xf numFmtId="1" fontId="8" fillId="0" borderId="23" xfId="0" applyNumberFormat="1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/>
      <protection hidden="1"/>
    </xf>
    <xf numFmtId="0" fontId="8" fillId="0" borderId="48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8" fillId="0" borderId="33" xfId="0" applyFont="1" applyBorder="1" applyAlignment="1" applyProtection="1">
      <alignment horizontal="center" vertical="center"/>
      <protection hidden="1"/>
    </xf>
    <xf numFmtId="0" fontId="8" fillId="0" borderId="34" xfId="0" applyFont="1" applyBorder="1" applyAlignment="1" applyProtection="1">
      <alignment horizontal="center" vertical="center"/>
      <protection hidden="1"/>
    </xf>
    <xf numFmtId="0" fontId="8" fillId="0" borderId="40" xfId="0" applyFont="1" applyBorder="1" applyAlignment="1" applyProtection="1">
      <alignment horizontal="center" vertical="center"/>
      <protection hidden="1"/>
    </xf>
    <xf numFmtId="0" fontId="8" fillId="0" borderId="39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8" fillId="0" borderId="36" xfId="0" applyFont="1" applyBorder="1" applyAlignment="1" applyProtection="1">
      <alignment horizontal="center" vertical="center"/>
      <protection hidden="1"/>
    </xf>
    <xf numFmtId="2" fontId="8" fillId="0" borderId="22" xfId="0" applyNumberFormat="1" applyFont="1" applyBorder="1" applyAlignment="1" applyProtection="1">
      <alignment horizontal="center" vertical="center"/>
      <protection hidden="1"/>
    </xf>
    <xf numFmtId="2" fontId="8" fillId="0" borderId="23" xfId="0" applyNumberFormat="1" applyFont="1" applyBorder="1" applyAlignment="1" applyProtection="1">
      <alignment horizontal="center" vertical="center"/>
      <protection hidden="1"/>
    </xf>
    <xf numFmtId="0" fontId="1" fillId="5" borderId="0" xfId="1" applyFill="1" applyAlignment="1" applyProtection="1">
      <alignment horizontal="left" vertical="top" wrapText="1"/>
    </xf>
    <xf numFmtId="0" fontId="0" fillId="0" borderId="0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2" fillId="2" borderId="26" xfId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/>
    </xf>
    <xf numFmtId="0" fontId="2" fillId="2" borderId="24" xfId="1" applyFont="1" applyFill="1" applyBorder="1" applyAlignment="1" applyProtection="1">
      <alignment horizontal="center" vertical="center"/>
    </xf>
    <xf numFmtId="0" fontId="2" fillId="2" borderId="28" xfId="1" applyFont="1" applyFill="1" applyBorder="1" applyAlignment="1" applyProtection="1">
      <alignment horizontal="center" vertical="center"/>
    </xf>
    <xf numFmtId="0" fontId="2" fillId="2" borderId="24" xfId="1" applyFont="1" applyFill="1" applyBorder="1" applyAlignment="1" applyProtection="1">
      <alignment horizontal="center" vertical="center" wrapText="1"/>
    </xf>
    <xf numFmtId="0" fontId="5" fillId="4" borderId="0" xfId="1" applyFont="1" applyFill="1" applyAlignment="1" applyProtection="1">
      <alignment horizontal="center"/>
    </xf>
    <xf numFmtId="0" fontId="6" fillId="5" borderId="0" xfId="1" applyFont="1" applyFill="1" applyAlignment="1" applyProtection="1">
      <alignment horizontal="left" vertical="top" wrapText="1"/>
    </xf>
    <xf numFmtId="0" fontId="1" fillId="5" borderId="0" xfId="1" applyFill="1" applyAlignment="1" applyProtection="1">
      <alignment horizontal="left" vertical="top" wrapText="1"/>
    </xf>
    <xf numFmtId="0" fontId="2" fillId="2" borderId="29" xfId="1" applyFont="1" applyFill="1" applyBorder="1" applyAlignment="1" applyProtection="1">
      <alignment horizontal="center" vertical="center" wrapText="1"/>
    </xf>
    <xf numFmtId="0" fontId="2" fillId="2" borderId="21" xfId="1" applyFont="1" applyFill="1" applyBorder="1" applyAlignment="1" applyProtection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left" vertical="center" wrapText="1"/>
      <protection hidden="1"/>
    </xf>
    <xf numFmtId="0" fontId="8" fillId="0" borderId="31" xfId="0" applyFont="1" applyBorder="1" applyAlignment="1" applyProtection="1">
      <alignment horizontal="left" vertical="center" wrapText="1"/>
      <protection hidden="1"/>
    </xf>
    <xf numFmtId="0" fontId="8" fillId="0" borderId="35" xfId="0" applyFont="1" applyBorder="1" applyAlignment="1" applyProtection="1">
      <alignment horizontal="left" vertical="center" wrapText="1"/>
      <protection hidden="1"/>
    </xf>
    <xf numFmtId="0" fontId="8" fillId="0" borderId="36" xfId="0" applyFont="1" applyBorder="1" applyAlignment="1" applyProtection="1">
      <alignment horizontal="left" vertical="center" wrapText="1"/>
      <protection hidden="1"/>
    </xf>
    <xf numFmtId="0" fontId="8" fillId="0" borderId="21" xfId="0" applyFont="1" applyBorder="1" applyAlignment="1" applyProtection="1">
      <alignment horizontal="left" vertical="center" wrapText="1"/>
      <protection hidden="1"/>
    </xf>
    <xf numFmtId="0" fontId="8" fillId="0" borderId="22" xfId="0" applyFont="1" applyBorder="1" applyAlignment="1" applyProtection="1">
      <alignment horizontal="left" vertical="center" wrapText="1"/>
      <protection hidden="1"/>
    </xf>
    <xf numFmtId="0" fontId="0" fillId="0" borderId="41" xfId="0" applyFont="1" applyBorder="1" applyAlignment="1" applyProtection="1">
      <alignment horizontal="center" vertical="center"/>
      <protection hidden="1"/>
    </xf>
    <xf numFmtId="0" fontId="8" fillId="0" borderId="29" xfId="0" applyFont="1" applyBorder="1" applyAlignment="1" applyProtection="1">
      <alignment horizontal="left" vertical="center"/>
      <protection hidden="1"/>
    </xf>
    <xf numFmtId="0" fontId="8" fillId="0" borderId="26" xfId="0" applyFont="1" applyBorder="1" applyAlignment="1" applyProtection="1">
      <alignment horizontal="left" vertical="center"/>
      <protection hidden="1"/>
    </xf>
    <xf numFmtId="0" fontId="8" fillId="0" borderId="35" xfId="0" applyFont="1" applyBorder="1" applyAlignment="1" applyProtection="1">
      <alignment horizontal="left" vertical="center"/>
      <protection hidden="1"/>
    </xf>
    <xf numFmtId="0" fontId="8" fillId="0" borderId="36" xfId="0" applyFont="1" applyBorder="1" applyAlignment="1" applyProtection="1">
      <alignment horizontal="left" vertical="center"/>
      <protection hidden="1"/>
    </xf>
    <xf numFmtId="0" fontId="8" fillId="0" borderId="21" xfId="0" applyFont="1" applyBorder="1" applyAlignment="1" applyProtection="1">
      <alignment horizontal="left" vertical="center"/>
      <protection hidden="1"/>
    </xf>
    <xf numFmtId="0" fontId="8" fillId="0" borderId="22" xfId="0" applyFont="1" applyBorder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center" vertical="center"/>
      <protection hidden="1"/>
    </xf>
    <xf numFmtId="0" fontId="12" fillId="0" borderId="51" xfId="0" applyFont="1" applyBorder="1" applyAlignment="1" applyProtection="1">
      <alignment horizontal="center" vertical="center"/>
      <protection hidden="1"/>
    </xf>
    <xf numFmtId="0" fontId="12" fillId="0" borderId="52" xfId="0" applyFont="1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8" fillId="0" borderId="42" xfId="0" applyFont="1" applyBorder="1" applyAlignment="1" applyProtection="1">
      <alignment horizontal="center" vertical="center"/>
      <protection hidden="1"/>
    </xf>
    <xf numFmtId="0" fontId="8" fillId="0" borderId="43" xfId="0" applyFont="1" applyBorder="1" applyAlignment="1" applyProtection="1">
      <alignment horizontal="center" vertical="center"/>
      <protection hidden="1"/>
    </xf>
    <xf numFmtId="0" fontId="8" fillId="0" borderId="46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/>
      <protection hidden="1"/>
    </xf>
    <xf numFmtId="0" fontId="8" fillId="0" borderId="44" xfId="0" applyFont="1" applyBorder="1" applyAlignment="1" applyProtection="1">
      <alignment horizontal="center" vertical="center"/>
      <protection hidden="1"/>
    </xf>
    <xf numFmtId="0" fontId="8" fillId="0" borderId="24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center" vertical="center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45" xfId="0" applyFont="1" applyBorder="1" applyAlignment="1" applyProtection="1">
      <alignment horizontal="center" vertical="center" wrapText="1"/>
      <protection hidden="1"/>
    </xf>
    <xf numFmtId="0" fontId="8" fillId="0" borderId="48" xfId="0" applyFont="1" applyBorder="1" applyAlignment="1" applyProtection="1">
      <alignment horizontal="center" vertical="center"/>
      <protection hidden="1"/>
    </xf>
    <xf numFmtId="0" fontId="8" fillId="0" borderId="23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8" fillId="0" borderId="47" xfId="0" applyFont="1" applyBorder="1" applyAlignment="1" applyProtection="1">
      <alignment horizontal="center" vertical="center"/>
      <protection hidden="1"/>
    </xf>
    <xf numFmtId="0" fontId="8" fillId="0" borderId="33" xfId="0" applyFont="1" applyBorder="1" applyAlignment="1" applyProtection="1">
      <alignment horizontal="center" vertical="center"/>
      <protection hidden="1"/>
    </xf>
    <xf numFmtId="0" fontId="8" fillId="0" borderId="34" xfId="0" applyFont="1" applyBorder="1" applyAlignment="1" applyProtection="1">
      <alignment horizontal="center" vertical="center"/>
      <protection hidden="1"/>
    </xf>
    <xf numFmtId="0" fontId="8" fillId="0" borderId="49" xfId="0" applyFont="1" applyBorder="1" applyAlignment="1" applyProtection="1">
      <alignment horizontal="center" vertical="center"/>
      <protection hidden="1"/>
    </xf>
    <xf numFmtId="0" fontId="8" fillId="0" borderId="40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8" fillId="0" borderId="45" xfId="0" applyFont="1" applyBorder="1" applyAlignment="1" applyProtection="1">
      <alignment horizontal="center" vertical="center"/>
      <protection hidden="1"/>
    </xf>
    <xf numFmtId="0" fontId="14" fillId="2" borderId="5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2</xdr:row>
      <xdr:rowOff>7620</xdr:rowOff>
    </xdr:from>
    <xdr:to>
      <xdr:col>12</xdr:col>
      <xdr:colOff>452497</xdr:colOff>
      <xdr:row>40</xdr:row>
      <xdr:rowOff>29608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46760"/>
          <a:ext cx="7142857" cy="6971428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40</xdr:row>
      <xdr:rowOff>68580</xdr:rowOff>
    </xdr:from>
    <xdr:to>
      <xdr:col>12</xdr:col>
      <xdr:colOff>435363</xdr:colOff>
      <xdr:row>75</xdr:row>
      <xdr:rowOff>10637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3420" y="7200900"/>
          <a:ext cx="7057143" cy="6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6"/>
  <sheetViews>
    <sheetView showGridLines="0" tabSelected="1" zoomScaleNormal="100" workbookViewId="0">
      <selection activeCell="B2" sqref="B2:M2"/>
    </sheetView>
  </sheetViews>
  <sheetFormatPr defaultRowHeight="14.4" x14ac:dyDescent="0.3"/>
  <cols>
    <col min="1" max="1" width="4.21875" customWidth="1"/>
  </cols>
  <sheetData>
    <row r="1" spans="2:13" ht="22.8" customHeight="1" x14ac:dyDescent="0.3"/>
    <row r="2" spans="2:13" ht="35.4" customHeight="1" x14ac:dyDescent="0.3">
      <c r="B2" s="177" t="s">
        <v>73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9"/>
    </row>
    <row r="3" spans="2:13" x14ac:dyDescent="0.3">
      <c r="B3" s="11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8"/>
    </row>
    <row r="4" spans="2:13" x14ac:dyDescent="0.3">
      <c r="B4" s="117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8"/>
    </row>
    <row r="5" spans="2:13" x14ac:dyDescent="0.3">
      <c r="B5" s="117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8"/>
    </row>
    <row r="6" spans="2:13" x14ac:dyDescent="0.3">
      <c r="B6" s="117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8"/>
    </row>
    <row r="7" spans="2:13" x14ac:dyDescent="0.3">
      <c r="B7" s="117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8"/>
    </row>
    <row r="8" spans="2:13" x14ac:dyDescent="0.3">
      <c r="B8" s="117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8"/>
    </row>
    <row r="9" spans="2:13" x14ac:dyDescent="0.3">
      <c r="B9" s="117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8"/>
    </row>
    <row r="10" spans="2:13" x14ac:dyDescent="0.3">
      <c r="B10" s="117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8"/>
    </row>
    <row r="11" spans="2:13" x14ac:dyDescent="0.3">
      <c r="B11" s="117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8"/>
    </row>
    <row r="12" spans="2:13" x14ac:dyDescent="0.3">
      <c r="B12" s="117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8"/>
    </row>
    <row r="13" spans="2:13" x14ac:dyDescent="0.3">
      <c r="B13" s="117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8"/>
    </row>
    <row r="14" spans="2:13" x14ac:dyDescent="0.3">
      <c r="B14" s="117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8"/>
    </row>
    <row r="15" spans="2:13" x14ac:dyDescent="0.3">
      <c r="B15" s="117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8"/>
    </row>
    <row r="16" spans="2:13" x14ac:dyDescent="0.3">
      <c r="B16" s="117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8"/>
    </row>
    <row r="17" spans="2:13" x14ac:dyDescent="0.3">
      <c r="B17" s="117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8"/>
    </row>
    <row r="18" spans="2:13" x14ac:dyDescent="0.3"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8"/>
    </row>
    <row r="19" spans="2:13" x14ac:dyDescent="0.3">
      <c r="B19" s="117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8"/>
    </row>
    <row r="20" spans="2:13" x14ac:dyDescent="0.3">
      <c r="B20" s="117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8"/>
    </row>
    <row r="21" spans="2:13" x14ac:dyDescent="0.3">
      <c r="B21" s="117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8"/>
    </row>
    <row r="22" spans="2:13" x14ac:dyDescent="0.3">
      <c r="B22" s="117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8"/>
    </row>
    <row r="23" spans="2:13" x14ac:dyDescent="0.3">
      <c r="B23" s="117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8"/>
    </row>
    <row r="24" spans="2:13" x14ac:dyDescent="0.3">
      <c r="B24" s="117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8"/>
    </row>
    <row r="25" spans="2:13" x14ac:dyDescent="0.3">
      <c r="B25" s="117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8"/>
    </row>
    <row r="26" spans="2:13" x14ac:dyDescent="0.3">
      <c r="B26" s="117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8"/>
    </row>
    <row r="27" spans="2:13" x14ac:dyDescent="0.3">
      <c r="B27" s="117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8"/>
    </row>
    <row r="28" spans="2:13" x14ac:dyDescent="0.3">
      <c r="B28" s="117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8"/>
    </row>
    <row r="29" spans="2:13" x14ac:dyDescent="0.3">
      <c r="B29" s="117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8"/>
    </row>
    <row r="30" spans="2:13" x14ac:dyDescent="0.3">
      <c r="B30" s="117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8"/>
    </row>
    <row r="31" spans="2:13" x14ac:dyDescent="0.3">
      <c r="B31" s="117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8"/>
    </row>
    <row r="32" spans="2:13" x14ac:dyDescent="0.3">
      <c r="B32" s="117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8"/>
    </row>
    <row r="33" spans="2:13" x14ac:dyDescent="0.3">
      <c r="B33" s="117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8"/>
    </row>
    <row r="34" spans="2:13" x14ac:dyDescent="0.3">
      <c r="B34" s="117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8"/>
    </row>
    <row r="35" spans="2:13" x14ac:dyDescent="0.3">
      <c r="B35" s="117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8"/>
    </row>
    <row r="36" spans="2:13" x14ac:dyDescent="0.3">
      <c r="B36" s="117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8"/>
    </row>
    <row r="37" spans="2:13" x14ac:dyDescent="0.3">
      <c r="B37" s="117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8"/>
    </row>
    <row r="38" spans="2:13" x14ac:dyDescent="0.3">
      <c r="B38" s="117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8"/>
    </row>
    <row r="39" spans="2:13" x14ac:dyDescent="0.3">
      <c r="B39" s="117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8"/>
    </row>
    <row r="40" spans="2:13" x14ac:dyDescent="0.3">
      <c r="B40" s="117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8"/>
    </row>
    <row r="41" spans="2:13" x14ac:dyDescent="0.3">
      <c r="B41" s="117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8"/>
    </row>
    <row r="42" spans="2:13" x14ac:dyDescent="0.3">
      <c r="B42" s="117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8"/>
    </row>
    <row r="43" spans="2:13" x14ac:dyDescent="0.3">
      <c r="B43" s="117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8"/>
    </row>
    <row r="44" spans="2:13" x14ac:dyDescent="0.3">
      <c r="B44" s="117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8"/>
    </row>
    <row r="45" spans="2:13" x14ac:dyDescent="0.3">
      <c r="B45" s="117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8"/>
    </row>
    <row r="46" spans="2:13" x14ac:dyDescent="0.3">
      <c r="B46" s="117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8"/>
    </row>
    <row r="47" spans="2:13" x14ac:dyDescent="0.3">
      <c r="B47" s="117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8"/>
    </row>
    <row r="48" spans="2:13" x14ac:dyDescent="0.3">
      <c r="B48" s="117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8"/>
    </row>
    <row r="49" spans="2:13" x14ac:dyDescent="0.3">
      <c r="B49" s="117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8"/>
    </row>
    <row r="50" spans="2:13" x14ac:dyDescent="0.3">
      <c r="B50" s="117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8"/>
    </row>
    <row r="51" spans="2:13" x14ac:dyDescent="0.3">
      <c r="B51" s="117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8"/>
    </row>
    <row r="52" spans="2:13" x14ac:dyDescent="0.3">
      <c r="B52" s="117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8"/>
    </row>
    <row r="53" spans="2:13" x14ac:dyDescent="0.3">
      <c r="B53" s="117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8"/>
    </row>
    <row r="54" spans="2:13" x14ac:dyDescent="0.3">
      <c r="B54" s="117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8"/>
    </row>
    <row r="55" spans="2:13" x14ac:dyDescent="0.3">
      <c r="B55" s="117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8"/>
    </row>
    <row r="56" spans="2:13" x14ac:dyDescent="0.3">
      <c r="B56" s="117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8"/>
    </row>
    <row r="57" spans="2:13" x14ac:dyDescent="0.3">
      <c r="B57" s="117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8"/>
    </row>
    <row r="58" spans="2:13" x14ac:dyDescent="0.3">
      <c r="B58" s="117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8"/>
    </row>
    <row r="59" spans="2:13" x14ac:dyDescent="0.3">
      <c r="B59" s="117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8"/>
    </row>
    <row r="60" spans="2:13" x14ac:dyDescent="0.3">
      <c r="B60" s="117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8"/>
    </row>
    <row r="61" spans="2:13" x14ac:dyDescent="0.3">
      <c r="B61" s="117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8"/>
    </row>
    <row r="62" spans="2:13" x14ac:dyDescent="0.3">
      <c r="B62" s="117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8"/>
    </row>
    <row r="63" spans="2:13" x14ac:dyDescent="0.3">
      <c r="B63" s="117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8"/>
    </row>
    <row r="64" spans="2:13" x14ac:dyDescent="0.3">
      <c r="B64" s="117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8"/>
    </row>
    <row r="65" spans="2:13" x14ac:dyDescent="0.3">
      <c r="B65" s="117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8"/>
    </row>
    <row r="66" spans="2:13" x14ac:dyDescent="0.3">
      <c r="B66" s="117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8"/>
    </row>
    <row r="67" spans="2:13" x14ac:dyDescent="0.3">
      <c r="B67" s="117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8"/>
    </row>
    <row r="68" spans="2:13" x14ac:dyDescent="0.3">
      <c r="B68" s="117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8"/>
    </row>
    <row r="69" spans="2:13" x14ac:dyDescent="0.3">
      <c r="B69" s="117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8"/>
    </row>
    <row r="70" spans="2:13" x14ac:dyDescent="0.3">
      <c r="B70" s="117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8"/>
    </row>
    <row r="71" spans="2:13" x14ac:dyDescent="0.3">
      <c r="B71" s="117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8"/>
    </row>
    <row r="72" spans="2:13" x14ac:dyDescent="0.3">
      <c r="B72" s="117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8"/>
    </row>
    <row r="73" spans="2:13" x14ac:dyDescent="0.3">
      <c r="B73" s="117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8"/>
    </row>
    <row r="74" spans="2:13" x14ac:dyDescent="0.3">
      <c r="B74" s="117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8"/>
    </row>
    <row r="75" spans="2:13" x14ac:dyDescent="0.3">
      <c r="B75" s="117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8"/>
    </row>
    <row r="76" spans="2:13" x14ac:dyDescent="0.3">
      <c r="B76" s="119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1"/>
    </row>
  </sheetData>
  <sheetProtection password="C154" sheet="1" objects="1" scenarios="1"/>
  <mergeCells count="1">
    <mergeCell ref="B2:M2"/>
  </mergeCells>
  <pageMargins left="0.7" right="0.7" top="0.75" bottom="0.75" header="0.3" footer="0.3"/>
  <pageSetup scale="80" orientation="portrait" r:id="rId1"/>
  <headerFooter>
    <oddFooter>&amp;L&amp;12Developed by Penn State and
Pennsylvania State Conservation Commission&amp;C&amp;12Milk-Manure Nutrient Calculator
Version 1.0 - April 2020&amp;R&amp;12&amp;A Page -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H43"/>
  <sheetViews>
    <sheetView showGridLines="0" zoomScale="80" zoomScaleNormal="80" workbookViewId="0">
      <pane xSplit="1" ySplit="8" topLeftCell="B9" activePane="bottomRight" state="frozen"/>
      <selection activeCell="B2" sqref="B2:M2"/>
      <selection pane="topRight" activeCell="B2" sqref="B2:M2"/>
      <selection pane="bottomLeft" activeCell="B2" sqref="B2:M2"/>
      <selection pane="bottomRight" activeCell="B9" sqref="B9"/>
    </sheetView>
  </sheetViews>
  <sheetFormatPr defaultColWidth="8.88671875" defaultRowHeight="13.2" x14ac:dyDescent="0.25"/>
  <cols>
    <col min="1" max="1" width="0.109375" style="1" customWidth="1"/>
    <col min="2" max="2" width="18.5546875" style="1" customWidth="1"/>
    <col min="3" max="3" width="30.109375" style="1" customWidth="1"/>
    <col min="4" max="4" width="21.21875" style="1" customWidth="1"/>
    <col min="5" max="7" width="14.21875" style="1" customWidth="1"/>
    <col min="8" max="8" width="18.88671875" style="1" customWidth="1"/>
    <col min="9" max="11" width="14.21875" style="1" customWidth="1"/>
    <col min="12" max="12" width="18" style="1" customWidth="1"/>
    <col min="13" max="13" width="16.6640625" style="1" hidden="1" customWidth="1"/>
    <col min="14" max="23" width="23" style="1" hidden="1" customWidth="1"/>
    <col min="24" max="24" width="7" style="1" hidden="1" customWidth="1"/>
    <col min="25" max="25" width="8.88671875" style="1" hidden="1" customWidth="1"/>
    <col min="26" max="26" width="10.44140625" style="1" hidden="1" customWidth="1"/>
    <col min="27" max="30" width="8.88671875" style="1" hidden="1" customWidth="1"/>
    <col min="31" max="31" width="12.33203125" style="1" hidden="1" customWidth="1"/>
    <col min="32" max="32" width="9.6640625" style="1" hidden="1" customWidth="1"/>
    <col min="33" max="34" width="0" style="1" hidden="1" customWidth="1"/>
    <col min="35" max="16384" width="8.88671875" style="1"/>
  </cols>
  <sheetData>
    <row r="1" spans="2:34" hidden="1" x14ac:dyDescent="0.25"/>
    <row r="2" spans="2:34" ht="24.6" customHeight="1" x14ac:dyDescent="0.3">
      <c r="B2" s="129" t="s">
        <v>38</v>
      </c>
      <c r="C2" s="130"/>
      <c r="D2" s="130"/>
      <c r="E2" s="130"/>
      <c r="F2" s="130"/>
      <c r="G2" s="130"/>
      <c r="H2" s="130"/>
      <c r="I2" s="130"/>
      <c r="J2" s="130"/>
      <c r="K2" s="130"/>
      <c r="M2" s="128" t="s">
        <v>33</v>
      </c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</row>
    <row r="3" spans="2:34" ht="48" customHeight="1" x14ac:dyDescent="0.25">
      <c r="B3" s="130"/>
      <c r="C3" s="130"/>
      <c r="D3" s="130"/>
      <c r="E3" s="130"/>
      <c r="F3" s="130"/>
      <c r="G3" s="130"/>
      <c r="H3" s="130"/>
      <c r="I3" s="130"/>
      <c r="J3" s="130"/>
      <c r="K3" s="130"/>
      <c r="M3" s="46"/>
      <c r="W3" s="46"/>
      <c r="AH3" s="46"/>
    </row>
    <row r="4" spans="2:34" ht="11.4" customHeight="1" x14ac:dyDescent="0.25">
      <c r="B4" s="115"/>
      <c r="C4" s="115"/>
      <c r="D4" s="115"/>
      <c r="E4" s="115"/>
      <c r="F4" s="115"/>
      <c r="G4" s="115"/>
      <c r="H4" s="115"/>
      <c r="I4" s="115"/>
      <c r="J4" s="115"/>
      <c r="K4" s="115"/>
      <c r="M4" s="46"/>
      <c r="W4" s="46"/>
      <c r="AH4" s="46"/>
    </row>
    <row r="5" spans="2:34" ht="7.2" customHeight="1" x14ac:dyDescent="0.25">
      <c r="M5" s="46"/>
      <c r="W5" s="46"/>
      <c r="AH5" s="46"/>
    </row>
    <row r="6" spans="2:34" ht="38.4" customHeight="1" x14ac:dyDescent="0.25">
      <c r="B6" s="133" t="s">
        <v>72</v>
      </c>
      <c r="C6" s="133"/>
      <c r="D6" s="133"/>
      <c r="E6" s="133"/>
      <c r="F6" s="133"/>
      <c r="G6" s="133"/>
      <c r="H6" s="133"/>
      <c r="I6" s="133"/>
      <c r="J6" s="133"/>
      <c r="K6" s="133"/>
      <c r="M6" s="46"/>
      <c r="W6" s="46"/>
      <c r="AH6" s="46"/>
    </row>
    <row r="7" spans="2:34" ht="36" customHeight="1" x14ac:dyDescent="0.25">
      <c r="B7" s="131" t="s">
        <v>0</v>
      </c>
      <c r="C7" s="122" t="s">
        <v>36</v>
      </c>
      <c r="D7" s="122" t="s">
        <v>1</v>
      </c>
      <c r="E7" s="127" t="s">
        <v>37</v>
      </c>
      <c r="F7" s="127"/>
      <c r="G7" s="127"/>
      <c r="H7" s="122" t="s">
        <v>34</v>
      </c>
      <c r="I7" s="124" t="s">
        <v>32</v>
      </c>
      <c r="J7" s="125"/>
      <c r="K7" s="126"/>
      <c r="M7" s="46"/>
      <c r="W7" s="46"/>
      <c r="AH7" s="46"/>
    </row>
    <row r="8" spans="2:34" ht="24.6" customHeight="1" x14ac:dyDescent="0.25">
      <c r="B8" s="132"/>
      <c r="C8" s="123"/>
      <c r="D8" s="123"/>
      <c r="E8" s="2" t="s">
        <v>27</v>
      </c>
      <c r="F8" s="24" t="s">
        <v>28</v>
      </c>
      <c r="G8" s="25" t="s">
        <v>29</v>
      </c>
      <c r="H8" s="123"/>
      <c r="I8" s="26" t="s">
        <v>2</v>
      </c>
      <c r="J8" s="22" t="s">
        <v>3</v>
      </c>
      <c r="K8" s="23" t="s">
        <v>4</v>
      </c>
      <c r="M8" s="3" t="s">
        <v>5</v>
      </c>
      <c r="N8" s="4" t="s">
        <v>6</v>
      </c>
      <c r="O8" s="5" t="s">
        <v>7</v>
      </c>
      <c r="P8" s="5" t="s">
        <v>8</v>
      </c>
      <c r="Q8" s="5" t="s">
        <v>9</v>
      </c>
      <c r="R8" s="5" t="s">
        <v>10</v>
      </c>
      <c r="S8" s="5" t="s">
        <v>11</v>
      </c>
      <c r="T8" s="5" t="s">
        <v>12</v>
      </c>
      <c r="U8" s="5" t="s">
        <v>13</v>
      </c>
      <c r="V8" s="5" t="s">
        <v>14</v>
      </c>
      <c r="W8" s="6" t="s">
        <v>15</v>
      </c>
      <c r="X8" s="7"/>
      <c r="AB8" s="1" t="s">
        <v>16</v>
      </c>
      <c r="AH8" s="46"/>
    </row>
    <row r="9" spans="2:34" ht="32.4" customHeight="1" x14ac:dyDescent="0.3">
      <c r="B9" s="28" t="s">
        <v>35</v>
      </c>
      <c r="C9" s="29" t="s">
        <v>10</v>
      </c>
      <c r="D9" s="29" t="s">
        <v>17</v>
      </c>
      <c r="E9" s="30">
        <f t="shared" ref="E9:E22" si="0">IFERROR(INDEX(Nutrient_Table,MATCH($D9,Incorporation_Timing,0),MATCH($C9,Milk_Manure_Pct,0)),"")</f>
        <v>29</v>
      </c>
      <c r="F9" s="30">
        <f t="shared" ref="F9:F22" si="1">IFERROR(INDEX(Nutrient_Table,MATCH($F$8,Incorporation_Timing,0),MATCH($C9,Milk_Manure_Pct,0)),"")</f>
        <v>15.5</v>
      </c>
      <c r="G9" s="30">
        <f t="shared" ref="G9:G22" si="2">IFERROR(INDEX(Nutrient_Table,MATCH($G$8,Incorporation_Timing,0),MATCH($C9,Milk_Manure_Pct,0)),"")</f>
        <v>20</v>
      </c>
      <c r="H9" s="31">
        <v>3000</v>
      </c>
      <c r="I9" s="32">
        <f>IF(H9="","",IFERROR(E9*$H9/1000,""))</f>
        <v>87</v>
      </c>
      <c r="J9" s="32">
        <f>IF(H9="","",IFERROR(F9*$H9/1000,""))</f>
        <v>46.5</v>
      </c>
      <c r="K9" s="33">
        <f>IF(H9="","",IFERROR(G9*$H9/1000,""))</f>
        <v>60</v>
      </c>
      <c r="M9" s="8" t="s">
        <v>17</v>
      </c>
      <c r="N9" s="9">
        <v>17</v>
      </c>
      <c r="O9" s="10">
        <v>20</v>
      </c>
      <c r="P9" s="10">
        <v>23</v>
      </c>
      <c r="Q9" s="10">
        <v>26</v>
      </c>
      <c r="R9" s="10">
        <v>29</v>
      </c>
      <c r="S9" s="10">
        <v>32</v>
      </c>
      <c r="T9" s="10">
        <v>35</v>
      </c>
      <c r="U9" s="10">
        <v>38</v>
      </c>
      <c r="V9" s="10">
        <v>41</v>
      </c>
      <c r="W9" s="11">
        <v>44</v>
      </c>
      <c r="X9" s="12"/>
      <c r="AA9" s="1" t="s">
        <v>18</v>
      </c>
      <c r="AH9" s="46"/>
    </row>
    <row r="10" spans="2:34" ht="32.4" customHeight="1" x14ac:dyDescent="0.3">
      <c r="B10" s="34"/>
      <c r="C10" s="35"/>
      <c r="D10" s="35"/>
      <c r="E10" s="36" t="str">
        <f t="shared" si="0"/>
        <v/>
      </c>
      <c r="F10" s="36" t="str">
        <f t="shared" si="1"/>
        <v/>
      </c>
      <c r="G10" s="36" t="str">
        <f t="shared" si="2"/>
        <v/>
      </c>
      <c r="H10" s="37"/>
      <c r="I10" s="38" t="str">
        <f t="shared" ref="I10:I43" si="3">IF(H10="","",IFERROR(E10*$H10/1000,""))</f>
        <v/>
      </c>
      <c r="J10" s="38" t="str">
        <f t="shared" ref="J10:J43" si="4">IF(H10="","",IFERROR(F10*$H10/1000,""))</f>
        <v/>
      </c>
      <c r="K10" s="39" t="str">
        <f t="shared" ref="K10:K43" si="5">IF(H10="","",IFERROR(G10*$H10/1000,""))</f>
        <v/>
      </c>
      <c r="M10" s="13" t="s">
        <v>19</v>
      </c>
      <c r="N10" s="14">
        <v>14.48</v>
      </c>
      <c r="O10" s="15">
        <v>17.760000000000002</v>
      </c>
      <c r="P10" s="15">
        <v>21.04</v>
      </c>
      <c r="Q10" s="15">
        <v>24.32</v>
      </c>
      <c r="R10" s="15">
        <v>27.6</v>
      </c>
      <c r="S10" s="15">
        <v>30.88</v>
      </c>
      <c r="T10" s="15">
        <v>34.159999999999997</v>
      </c>
      <c r="U10" s="15">
        <v>37.440000000000005</v>
      </c>
      <c r="V10" s="15">
        <v>40.72</v>
      </c>
      <c r="W10" s="16">
        <v>44</v>
      </c>
      <c r="X10" s="12"/>
      <c r="Y10" s="17" t="s">
        <v>20</v>
      </c>
      <c r="Z10" s="17" t="s">
        <v>21</v>
      </c>
      <c r="AA10" s="1" t="s">
        <v>17</v>
      </c>
      <c r="AB10" s="1" t="s">
        <v>19</v>
      </c>
      <c r="AC10" s="1" t="s">
        <v>22</v>
      </c>
      <c r="AD10" s="1" t="s">
        <v>23</v>
      </c>
      <c r="AE10" s="1" t="s">
        <v>24</v>
      </c>
      <c r="AF10" s="1" t="s">
        <v>25</v>
      </c>
      <c r="AG10" s="1" t="s">
        <v>26</v>
      </c>
    </row>
    <row r="11" spans="2:34" ht="32.4" customHeight="1" x14ac:dyDescent="0.3">
      <c r="B11" s="34"/>
      <c r="C11" s="35"/>
      <c r="D11" s="35"/>
      <c r="E11" s="36" t="str">
        <f t="shared" si="0"/>
        <v/>
      </c>
      <c r="F11" s="36" t="str">
        <f t="shared" si="1"/>
        <v/>
      </c>
      <c r="G11" s="36" t="str">
        <f t="shared" si="2"/>
        <v/>
      </c>
      <c r="H11" s="37"/>
      <c r="I11" s="38" t="str">
        <f t="shared" si="3"/>
        <v/>
      </c>
      <c r="J11" s="38" t="str">
        <f t="shared" si="4"/>
        <v/>
      </c>
      <c r="K11" s="39" t="str">
        <f t="shared" si="5"/>
        <v/>
      </c>
      <c r="M11" s="13" t="s">
        <v>22</v>
      </c>
      <c r="N11" s="14">
        <v>13.219999999999999</v>
      </c>
      <c r="O11" s="15">
        <v>16.64</v>
      </c>
      <c r="P11" s="15">
        <v>20.059999999999999</v>
      </c>
      <c r="Q11" s="15">
        <v>23.48</v>
      </c>
      <c r="R11" s="15">
        <v>26.9</v>
      </c>
      <c r="S11" s="15">
        <v>30.32</v>
      </c>
      <c r="T11" s="15">
        <v>33.739999999999995</v>
      </c>
      <c r="U11" s="15">
        <v>37.160000000000004</v>
      </c>
      <c r="V11" s="15">
        <v>40.58</v>
      </c>
      <c r="W11" s="16">
        <v>44</v>
      </c>
      <c r="X11" s="12"/>
      <c r="Y11" s="17">
        <v>100</v>
      </c>
      <c r="Z11" s="17">
        <v>0</v>
      </c>
      <c r="AA11" s="17">
        <v>14</v>
      </c>
      <c r="AB11" s="17">
        <v>11.200000000000001</v>
      </c>
      <c r="AC11" s="17">
        <v>9.7999999999999989</v>
      </c>
      <c r="AD11" s="17">
        <v>8.4</v>
      </c>
      <c r="AE11" s="17">
        <v>5.6000000000000005</v>
      </c>
      <c r="AF11" s="1">
        <v>13</v>
      </c>
      <c r="AG11" s="1">
        <v>25</v>
      </c>
    </row>
    <row r="12" spans="2:34" ht="32.4" customHeight="1" x14ac:dyDescent="0.3">
      <c r="B12" s="34"/>
      <c r="C12" s="35"/>
      <c r="D12" s="35"/>
      <c r="E12" s="36" t="str">
        <f t="shared" si="0"/>
        <v/>
      </c>
      <c r="F12" s="36" t="str">
        <f t="shared" si="1"/>
        <v/>
      </c>
      <c r="G12" s="36" t="str">
        <f t="shared" si="2"/>
        <v/>
      </c>
      <c r="H12" s="37"/>
      <c r="I12" s="38" t="str">
        <f t="shared" si="3"/>
        <v/>
      </c>
      <c r="J12" s="38" t="str">
        <f t="shared" si="4"/>
        <v/>
      </c>
      <c r="K12" s="39" t="str">
        <f t="shared" si="5"/>
        <v/>
      </c>
      <c r="M12" s="13" t="s">
        <v>23</v>
      </c>
      <c r="N12" s="14">
        <v>11.96</v>
      </c>
      <c r="O12" s="15">
        <v>15.520000000000001</v>
      </c>
      <c r="P12" s="15">
        <v>19.079999999999998</v>
      </c>
      <c r="Q12" s="15">
        <v>22.64</v>
      </c>
      <c r="R12" s="15">
        <v>26.2</v>
      </c>
      <c r="S12" s="15">
        <v>29.759999999999998</v>
      </c>
      <c r="T12" s="15">
        <v>33.32</v>
      </c>
      <c r="U12" s="15">
        <v>36.880000000000003</v>
      </c>
      <c r="V12" s="15">
        <v>40.440000000000005</v>
      </c>
      <c r="W12" s="16">
        <v>44</v>
      </c>
      <c r="X12" s="12"/>
      <c r="Y12" s="17">
        <v>90</v>
      </c>
      <c r="Z12" s="17">
        <v>10</v>
      </c>
      <c r="AA12" s="17">
        <v>17</v>
      </c>
      <c r="AB12" s="17">
        <v>14.48</v>
      </c>
      <c r="AC12" s="17">
        <v>13.219999999999999</v>
      </c>
      <c r="AD12" s="17">
        <v>11.96</v>
      </c>
      <c r="AE12" s="17">
        <v>9.4400000000000013</v>
      </c>
      <c r="AF12" s="1">
        <v>13.500000000000002</v>
      </c>
      <c r="AG12" s="1">
        <v>24</v>
      </c>
    </row>
    <row r="13" spans="2:34" ht="32.4" customHeight="1" x14ac:dyDescent="0.3">
      <c r="B13" s="34"/>
      <c r="C13" s="35"/>
      <c r="D13" s="35"/>
      <c r="E13" s="36" t="str">
        <f t="shared" si="0"/>
        <v/>
      </c>
      <c r="F13" s="36" t="str">
        <f t="shared" si="1"/>
        <v/>
      </c>
      <c r="G13" s="36" t="str">
        <f t="shared" si="2"/>
        <v/>
      </c>
      <c r="H13" s="37"/>
      <c r="I13" s="38" t="str">
        <f t="shared" si="3"/>
        <v/>
      </c>
      <c r="J13" s="38" t="str">
        <f t="shared" si="4"/>
        <v/>
      </c>
      <c r="K13" s="39" t="str">
        <f t="shared" si="5"/>
        <v/>
      </c>
      <c r="M13" s="13" t="s">
        <v>24</v>
      </c>
      <c r="N13" s="14">
        <v>9.4400000000000013</v>
      </c>
      <c r="O13" s="15">
        <v>13.280000000000001</v>
      </c>
      <c r="P13" s="15">
        <v>17.119999999999997</v>
      </c>
      <c r="Q13" s="15">
        <v>20.96</v>
      </c>
      <c r="R13" s="15">
        <v>24.8</v>
      </c>
      <c r="S13" s="15">
        <v>28.64</v>
      </c>
      <c r="T13" s="15">
        <v>32.479999999999997</v>
      </c>
      <c r="U13" s="15">
        <v>36.32</v>
      </c>
      <c r="V13" s="15">
        <v>40.160000000000004</v>
      </c>
      <c r="W13" s="16">
        <v>44</v>
      </c>
      <c r="X13" s="12"/>
      <c r="Y13" s="17">
        <v>80</v>
      </c>
      <c r="Z13" s="17">
        <v>20</v>
      </c>
      <c r="AA13" s="17">
        <v>20</v>
      </c>
      <c r="AB13" s="17">
        <v>17.760000000000002</v>
      </c>
      <c r="AC13" s="17">
        <v>16.64</v>
      </c>
      <c r="AD13" s="17">
        <v>15.520000000000001</v>
      </c>
      <c r="AE13" s="17">
        <v>13.280000000000001</v>
      </c>
      <c r="AF13" s="1">
        <v>14</v>
      </c>
      <c r="AG13" s="1">
        <v>23</v>
      </c>
    </row>
    <row r="14" spans="2:34" ht="32.4" customHeight="1" x14ac:dyDescent="0.3">
      <c r="B14" s="34"/>
      <c r="C14" s="35"/>
      <c r="D14" s="35"/>
      <c r="E14" s="36" t="str">
        <f t="shared" si="0"/>
        <v/>
      </c>
      <c r="F14" s="36" t="str">
        <f t="shared" si="1"/>
        <v/>
      </c>
      <c r="G14" s="36" t="str">
        <f t="shared" si="2"/>
        <v/>
      </c>
      <c r="H14" s="37"/>
      <c r="I14" s="38" t="str">
        <f t="shared" si="3"/>
        <v/>
      </c>
      <c r="J14" s="38" t="str">
        <f t="shared" si="4"/>
        <v/>
      </c>
      <c r="K14" s="39" t="str">
        <f t="shared" si="5"/>
        <v/>
      </c>
      <c r="M14" s="8" t="s">
        <v>30</v>
      </c>
      <c r="N14" s="14">
        <v>13.500000000000002</v>
      </c>
      <c r="O14" s="15">
        <v>14</v>
      </c>
      <c r="P14" s="15">
        <v>14.5</v>
      </c>
      <c r="Q14" s="15">
        <v>15</v>
      </c>
      <c r="R14" s="15">
        <v>15.5</v>
      </c>
      <c r="S14" s="15">
        <v>16</v>
      </c>
      <c r="T14" s="15">
        <v>16.5</v>
      </c>
      <c r="U14" s="15">
        <v>17</v>
      </c>
      <c r="V14" s="15">
        <v>17.5</v>
      </c>
      <c r="W14" s="16">
        <v>18</v>
      </c>
      <c r="Y14" s="17">
        <v>70</v>
      </c>
      <c r="Z14" s="17">
        <v>30</v>
      </c>
      <c r="AA14" s="17">
        <v>23</v>
      </c>
      <c r="AB14" s="17">
        <v>21.04</v>
      </c>
      <c r="AC14" s="17">
        <v>20.059999999999999</v>
      </c>
      <c r="AD14" s="17">
        <v>19.079999999999998</v>
      </c>
      <c r="AE14" s="17">
        <v>17.119999999999997</v>
      </c>
      <c r="AF14" s="1">
        <v>14.5</v>
      </c>
      <c r="AG14" s="1">
        <v>22</v>
      </c>
    </row>
    <row r="15" spans="2:34" ht="32.4" customHeight="1" x14ac:dyDescent="0.3">
      <c r="B15" s="34"/>
      <c r="C15" s="35"/>
      <c r="D15" s="35"/>
      <c r="E15" s="36" t="str">
        <f t="shared" si="0"/>
        <v/>
      </c>
      <c r="F15" s="36" t="str">
        <f t="shared" si="1"/>
        <v/>
      </c>
      <c r="G15" s="36" t="str">
        <f t="shared" si="2"/>
        <v/>
      </c>
      <c r="H15" s="37"/>
      <c r="I15" s="38" t="str">
        <f t="shared" si="3"/>
        <v/>
      </c>
      <c r="J15" s="38" t="str">
        <f t="shared" si="4"/>
        <v/>
      </c>
      <c r="K15" s="39" t="str">
        <f t="shared" si="5"/>
        <v/>
      </c>
      <c r="M15" s="18" t="s">
        <v>31</v>
      </c>
      <c r="N15" s="19">
        <v>24</v>
      </c>
      <c r="O15" s="20">
        <v>23</v>
      </c>
      <c r="P15" s="20">
        <v>22</v>
      </c>
      <c r="Q15" s="20">
        <v>21</v>
      </c>
      <c r="R15" s="20">
        <v>20</v>
      </c>
      <c r="S15" s="20">
        <v>19</v>
      </c>
      <c r="T15" s="20">
        <v>18</v>
      </c>
      <c r="U15" s="20">
        <v>17</v>
      </c>
      <c r="V15" s="20">
        <v>16</v>
      </c>
      <c r="W15" s="21">
        <v>15</v>
      </c>
      <c r="Y15" s="17">
        <v>60</v>
      </c>
      <c r="Z15" s="17">
        <v>40</v>
      </c>
      <c r="AA15" s="17">
        <v>26</v>
      </c>
      <c r="AB15" s="17">
        <v>24.32</v>
      </c>
      <c r="AC15" s="17">
        <v>23.48</v>
      </c>
      <c r="AD15" s="17">
        <v>22.64</v>
      </c>
      <c r="AE15" s="17">
        <v>20.96</v>
      </c>
      <c r="AF15" s="1">
        <v>15</v>
      </c>
      <c r="AG15" s="1">
        <v>21</v>
      </c>
    </row>
    <row r="16" spans="2:34" ht="32.4" customHeight="1" x14ac:dyDescent="0.25">
      <c r="B16" s="34"/>
      <c r="C16" s="35"/>
      <c r="D16" s="35"/>
      <c r="E16" s="36" t="str">
        <f t="shared" si="0"/>
        <v/>
      </c>
      <c r="F16" s="36" t="str">
        <f t="shared" si="1"/>
        <v/>
      </c>
      <c r="G16" s="36" t="str">
        <f t="shared" si="2"/>
        <v/>
      </c>
      <c r="H16" s="37"/>
      <c r="I16" s="38" t="str">
        <f t="shared" si="3"/>
        <v/>
      </c>
      <c r="J16" s="38" t="str">
        <f t="shared" si="4"/>
        <v/>
      </c>
      <c r="K16" s="39" t="str">
        <f t="shared" si="5"/>
        <v/>
      </c>
      <c r="Y16" s="17">
        <v>50</v>
      </c>
      <c r="Z16" s="17">
        <v>50</v>
      </c>
      <c r="AA16" s="17">
        <v>29</v>
      </c>
      <c r="AB16" s="17">
        <v>27.6</v>
      </c>
      <c r="AC16" s="17">
        <v>26.9</v>
      </c>
      <c r="AD16" s="17">
        <v>26.2</v>
      </c>
      <c r="AE16" s="17">
        <v>24.8</v>
      </c>
      <c r="AF16" s="1">
        <v>15.5</v>
      </c>
      <c r="AG16" s="1">
        <v>20</v>
      </c>
    </row>
    <row r="17" spans="2:33" ht="32.4" customHeight="1" x14ac:dyDescent="0.25">
      <c r="B17" s="34"/>
      <c r="C17" s="35"/>
      <c r="D17" s="35"/>
      <c r="E17" s="36" t="str">
        <f t="shared" si="0"/>
        <v/>
      </c>
      <c r="F17" s="36" t="str">
        <f t="shared" si="1"/>
        <v/>
      </c>
      <c r="G17" s="36" t="str">
        <f t="shared" si="2"/>
        <v/>
      </c>
      <c r="H17" s="37"/>
      <c r="I17" s="38" t="str">
        <f t="shared" si="3"/>
        <v/>
      </c>
      <c r="J17" s="38" t="str">
        <f t="shared" si="4"/>
        <v/>
      </c>
      <c r="K17" s="39" t="str">
        <f t="shared" si="5"/>
        <v/>
      </c>
      <c r="Y17" s="17">
        <v>40</v>
      </c>
      <c r="Z17" s="17">
        <v>60</v>
      </c>
      <c r="AA17" s="17">
        <v>32</v>
      </c>
      <c r="AB17" s="17">
        <v>30.88</v>
      </c>
      <c r="AC17" s="17">
        <v>30.32</v>
      </c>
      <c r="AD17" s="17">
        <v>29.759999999999998</v>
      </c>
      <c r="AE17" s="17">
        <v>28.64</v>
      </c>
      <c r="AF17" s="1">
        <v>16</v>
      </c>
      <c r="AG17" s="1">
        <v>19</v>
      </c>
    </row>
    <row r="18" spans="2:33" ht="32.4" customHeight="1" x14ac:dyDescent="0.25">
      <c r="B18" s="34"/>
      <c r="C18" s="35"/>
      <c r="D18" s="35"/>
      <c r="E18" s="36" t="str">
        <f t="shared" si="0"/>
        <v/>
      </c>
      <c r="F18" s="36" t="str">
        <f t="shared" si="1"/>
        <v/>
      </c>
      <c r="G18" s="36" t="str">
        <f t="shared" si="2"/>
        <v/>
      </c>
      <c r="H18" s="37"/>
      <c r="I18" s="38" t="str">
        <f t="shared" si="3"/>
        <v/>
      </c>
      <c r="J18" s="38" t="str">
        <f t="shared" si="4"/>
        <v/>
      </c>
      <c r="K18" s="39" t="str">
        <f t="shared" si="5"/>
        <v/>
      </c>
      <c r="Y18" s="17">
        <v>30</v>
      </c>
      <c r="Z18" s="17">
        <v>70</v>
      </c>
      <c r="AA18" s="17">
        <v>35</v>
      </c>
      <c r="AB18" s="17">
        <v>34.159999999999997</v>
      </c>
      <c r="AC18" s="17">
        <v>33.739999999999995</v>
      </c>
      <c r="AD18" s="17">
        <v>33.32</v>
      </c>
      <c r="AE18" s="17">
        <v>32.479999999999997</v>
      </c>
      <c r="AF18" s="1">
        <v>16.5</v>
      </c>
      <c r="AG18" s="1">
        <v>18</v>
      </c>
    </row>
    <row r="19" spans="2:33" ht="32.4" customHeight="1" x14ac:dyDescent="0.25">
      <c r="B19" s="34"/>
      <c r="C19" s="35"/>
      <c r="D19" s="35"/>
      <c r="E19" s="36" t="str">
        <f t="shared" si="0"/>
        <v/>
      </c>
      <c r="F19" s="36" t="str">
        <f t="shared" si="1"/>
        <v/>
      </c>
      <c r="G19" s="36" t="str">
        <f t="shared" si="2"/>
        <v/>
      </c>
      <c r="H19" s="37"/>
      <c r="I19" s="38" t="str">
        <f t="shared" si="3"/>
        <v/>
      </c>
      <c r="J19" s="38" t="str">
        <f t="shared" si="4"/>
        <v/>
      </c>
      <c r="K19" s="39" t="str">
        <f t="shared" si="5"/>
        <v/>
      </c>
      <c r="Y19" s="17">
        <v>20</v>
      </c>
      <c r="Z19" s="17">
        <v>80</v>
      </c>
      <c r="AA19" s="17">
        <v>38</v>
      </c>
      <c r="AB19" s="17">
        <v>37.440000000000005</v>
      </c>
      <c r="AC19" s="17">
        <v>37.160000000000004</v>
      </c>
      <c r="AD19" s="17">
        <v>36.880000000000003</v>
      </c>
      <c r="AE19" s="17">
        <v>36.32</v>
      </c>
      <c r="AF19" s="1">
        <v>17</v>
      </c>
      <c r="AG19" s="1">
        <v>17</v>
      </c>
    </row>
    <row r="20" spans="2:33" ht="32.4" customHeight="1" x14ac:dyDescent="0.25">
      <c r="B20" s="34"/>
      <c r="C20" s="35"/>
      <c r="D20" s="35"/>
      <c r="E20" s="36" t="str">
        <f t="shared" si="0"/>
        <v/>
      </c>
      <c r="F20" s="36" t="str">
        <f t="shared" si="1"/>
        <v/>
      </c>
      <c r="G20" s="36" t="str">
        <f t="shared" si="2"/>
        <v/>
      </c>
      <c r="H20" s="37"/>
      <c r="I20" s="38" t="str">
        <f t="shared" si="3"/>
        <v/>
      </c>
      <c r="J20" s="38" t="str">
        <f t="shared" si="4"/>
        <v/>
      </c>
      <c r="K20" s="39" t="str">
        <f t="shared" si="5"/>
        <v/>
      </c>
      <c r="Y20" s="17">
        <v>10</v>
      </c>
      <c r="Z20" s="17">
        <v>90</v>
      </c>
      <c r="AA20" s="17">
        <v>41</v>
      </c>
      <c r="AB20" s="17">
        <v>40.72</v>
      </c>
      <c r="AC20" s="17">
        <v>40.58</v>
      </c>
      <c r="AD20" s="17">
        <v>40.440000000000005</v>
      </c>
      <c r="AE20" s="17">
        <v>40.160000000000004</v>
      </c>
      <c r="AF20" s="1">
        <v>17.5</v>
      </c>
      <c r="AG20" s="1">
        <v>16</v>
      </c>
    </row>
    <row r="21" spans="2:33" ht="32.4" customHeight="1" x14ac:dyDescent="0.25">
      <c r="B21" s="34"/>
      <c r="C21" s="35"/>
      <c r="D21" s="35"/>
      <c r="E21" s="36" t="str">
        <f t="shared" si="0"/>
        <v/>
      </c>
      <c r="F21" s="36" t="str">
        <f t="shared" si="1"/>
        <v/>
      </c>
      <c r="G21" s="36" t="str">
        <f t="shared" si="2"/>
        <v/>
      </c>
      <c r="H21" s="37"/>
      <c r="I21" s="38" t="str">
        <f t="shared" si="3"/>
        <v/>
      </c>
      <c r="J21" s="38" t="str">
        <f t="shared" si="4"/>
        <v/>
      </c>
      <c r="K21" s="39" t="str">
        <f t="shared" si="5"/>
        <v/>
      </c>
      <c r="Y21" s="17">
        <v>0</v>
      </c>
      <c r="Z21" s="17">
        <v>100</v>
      </c>
      <c r="AA21" s="17">
        <v>44</v>
      </c>
      <c r="AB21" s="17">
        <v>44</v>
      </c>
      <c r="AC21" s="17">
        <v>44</v>
      </c>
      <c r="AD21" s="17">
        <v>44</v>
      </c>
      <c r="AE21" s="17">
        <v>44</v>
      </c>
      <c r="AF21" s="1">
        <v>18</v>
      </c>
      <c r="AG21" s="1">
        <v>15</v>
      </c>
    </row>
    <row r="22" spans="2:33" ht="32.4" customHeight="1" x14ac:dyDescent="0.25">
      <c r="B22" s="34"/>
      <c r="C22" s="35"/>
      <c r="D22" s="35"/>
      <c r="E22" s="36" t="str">
        <f t="shared" si="0"/>
        <v/>
      </c>
      <c r="F22" s="36" t="str">
        <f t="shared" si="1"/>
        <v/>
      </c>
      <c r="G22" s="36" t="str">
        <f t="shared" si="2"/>
        <v/>
      </c>
      <c r="H22" s="37"/>
      <c r="I22" s="38" t="str">
        <f t="shared" si="3"/>
        <v/>
      </c>
      <c r="J22" s="38" t="str">
        <f t="shared" si="4"/>
        <v/>
      </c>
      <c r="K22" s="39" t="str">
        <f t="shared" si="5"/>
        <v/>
      </c>
      <c r="Y22" s="17"/>
      <c r="Z22" s="17"/>
      <c r="AA22" s="17"/>
      <c r="AB22" s="17"/>
      <c r="AC22" s="17"/>
      <c r="AD22" s="17"/>
      <c r="AE22" s="17"/>
    </row>
    <row r="23" spans="2:33" ht="32.4" customHeight="1" x14ac:dyDescent="0.25">
      <c r="B23" s="34"/>
      <c r="C23" s="35"/>
      <c r="D23" s="35"/>
      <c r="E23" s="36"/>
      <c r="F23" s="36"/>
      <c r="G23" s="36"/>
      <c r="H23" s="37"/>
      <c r="I23" s="38"/>
      <c r="J23" s="38"/>
      <c r="K23" s="39"/>
      <c r="Y23" s="27"/>
      <c r="Z23" s="27"/>
      <c r="AA23" s="27"/>
      <c r="AB23" s="27"/>
      <c r="AC23" s="27"/>
      <c r="AD23" s="27"/>
      <c r="AE23" s="27"/>
    </row>
    <row r="24" spans="2:33" ht="32.4" customHeight="1" x14ac:dyDescent="0.25">
      <c r="B24" s="34"/>
      <c r="C24" s="35"/>
      <c r="D24" s="35"/>
      <c r="E24" s="36"/>
      <c r="F24" s="36"/>
      <c r="G24" s="36"/>
      <c r="H24" s="37"/>
      <c r="I24" s="38"/>
      <c r="J24" s="38"/>
      <c r="K24" s="39"/>
      <c r="Y24" s="27"/>
      <c r="Z24" s="27"/>
      <c r="AA24" s="27"/>
      <c r="AB24" s="27"/>
      <c r="AC24" s="27"/>
      <c r="AD24" s="27"/>
      <c r="AE24" s="27"/>
    </row>
    <row r="25" spans="2:33" ht="32.4" customHeight="1" x14ac:dyDescent="0.25">
      <c r="B25" s="34"/>
      <c r="C25" s="35"/>
      <c r="D25" s="35"/>
      <c r="E25" s="36"/>
      <c r="F25" s="36"/>
      <c r="G25" s="36"/>
      <c r="H25" s="37"/>
      <c r="I25" s="38"/>
      <c r="J25" s="38"/>
      <c r="K25" s="39"/>
      <c r="Y25" s="27"/>
      <c r="Z25" s="27"/>
      <c r="AA25" s="27"/>
      <c r="AB25" s="27"/>
      <c r="AC25" s="27"/>
      <c r="AD25" s="27"/>
      <c r="AE25" s="27"/>
    </row>
    <row r="26" spans="2:33" ht="32.4" customHeight="1" x14ac:dyDescent="0.25">
      <c r="B26" s="34"/>
      <c r="C26" s="35"/>
      <c r="D26" s="35"/>
      <c r="E26" s="36"/>
      <c r="F26" s="36"/>
      <c r="G26" s="36"/>
      <c r="H26" s="37"/>
      <c r="I26" s="38"/>
      <c r="J26" s="38"/>
      <c r="K26" s="39"/>
      <c r="Y26" s="27"/>
      <c r="Z26" s="27"/>
      <c r="AA26" s="27"/>
      <c r="AB26" s="27"/>
      <c r="AC26" s="27"/>
      <c r="AD26" s="27"/>
      <c r="AE26" s="27"/>
    </row>
    <row r="27" spans="2:33" ht="32.4" customHeight="1" x14ac:dyDescent="0.25">
      <c r="B27" s="34"/>
      <c r="C27" s="35"/>
      <c r="D27" s="35"/>
      <c r="E27" s="36"/>
      <c r="F27" s="36"/>
      <c r="G27" s="36"/>
      <c r="H27" s="37"/>
      <c r="I27" s="38"/>
      <c r="J27" s="38"/>
      <c r="K27" s="39"/>
      <c r="Y27" s="27"/>
      <c r="Z27" s="27"/>
      <c r="AA27" s="27"/>
      <c r="AB27" s="27"/>
      <c r="AC27" s="27"/>
      <c r="AD27" s="27"/>
      <c r="AE27" s="27"/>
    </row>
    <row r="28" spans="2:33" ht="32.4" customHeight="1" x14ac:dyDescent="0.25">
      <c r="B28" s="34"/>
      <c r="C28" s="35"/>
      <c r="D28" s="35"/>
      <c r="E28" s="36"/>
      <c r="F28" s="36"/>
      <c r="G28" s="36"/>
      <c r="H28" s="37"/>
      <c r="I28" s="38"/>
      <c r="J28" s="38"/>
      <c r="K28" s="39"/>
      <c r="Y28" s="27"/>
      <c r="Z28" s="27"/>
      <c r="AA28" s="27"/>
      <c r="AB28" s="27"/>
      <c r="AC28" s="27"/>
      <c r="AD28" s="27"/>
      <c r="AE28" s="27"/>
    </row>
    <row r="29" spans="2:33" ht="32.4" customHeight="1" x14ac:dyDescent="0.25">
      <c r="B29" s="34"/>
      <c r="C29" s="35"/>
      <c r="D29" s="35"/>
      <c r="E29" s="36"/>
      <c r="F29" s="36"/>
      <c r="G29" s="36"/>
      <c r="H29" s="37"/>
      <c r="I29" s="38"/>
      <c r="J29" s="38"/>
      <c r="K29" s="39"/>
      <c r="Y29" s="27"/>
      <c r="Z29" s="27"/>
      <c r="AA29" s="27"/>
      <c r="AB29" s="27"/>
      <c r="AC29" s="27"/>
      <c r="AD29" s="27"/>
      <c r="AE29" s="27"/>
    </row>
    <row r="30" spans="2:33" ht="32.4" customHeight="1" x14ac:dyDescent="0.25">
      <c r="B30" s="34"/>
      <c r="C30" s="35"/>
      <c r="D30" s="35"/>
      <c r="E30" s="36"/>
      <c r="F30" s="36"/>
      <c r="G30" s="36"/>
      <c r="H30" s="37"/>
      <c r="I30" s="38"/>
      <c r="J30" s="38"/>
      <c r="K30" s="39"/>
      <c r="Y30" s="27"/>
      <c r="Z30" s="27"/>
      <c r="AA30" s="27"/>
      <c r="AB30" s="27"/>
      <c r="AC30" s="27"/>
      <c r="AD30" s="27"/>
      <c r="AE30" s="27"/>
    </row>
    <row r="31" spans="2:33" ht="32.4" customHeight="1" x14ac:dyDescent="0.25">
      <c r="B31" s="34"/>
      <c r="C31" s="35"/>
      <c r="D31" s="35"/>
      <c r="E31" s="36"/>
      <c r="F31" s="36"/>
      <c r="G31" s="36"/>
      <c r="H31" s="37"/>
      <c r="I31" s="38"/>
      <c r="J31" s="38"/>
      <c r="K31" s="39"/>
      <c r="Y31" s="27"/>
      <c r="Z31" s="27"/>
      <c r="AA31" s="27"/>
      <c r="AB31" s="27"/>
      <c r="AC31" s="27"/>
      <c r="AD31" s="27"/>
      <c r="AE31" s="27"/>
    </row>
    <row r="32" spans="2:33" ht="32.4" customHeight="1" x14ac:dyDescent="0.25">
      <c r="B32" s="34"/>
      <c r="C32" s="35"/>
      <c r="D32" s="35"/>
      <c r="E32" s="36"/>
      <c r="F32" s="36"/>
      <c r="G32" s="36"/>
      <c r="H32" s="37"/>
      <c r="I32" s="38"/>
      <c r="J32" s="38"/>
      <c r="K32" s="39"/>
      <c r="Y32" s="27"/>
      <c r="Z32" s="27"/>
      <c r="AA32" s="27"/>
      <c r="AB32" s="27"/>
      <c r="AC32" s="27"/>
      <c r="AD32" s="27"/>
      <c r="AE32" s="27"/>
    </row>
    <row r="33" spans="2:31" ht="32.4" customHeight="1" x14ac:dyDescent="0.25">
      <c r="B33" s="34"/>
      <c r="C33" s="35"/>
      <c r="D33" s="35"/>
      <c r="E33" s="36"/>
      <c r="F33" s="36"/>
      <c r="G33" s="36"/>
      <c r="H33" s="37"/>
      <c r="I33" s="38"/>
      <c r="J33" s="38"/>
      <c r="K33" s="39"/>
      <c r="Y33" s="27"/>
      <c r="Z33" s="27"/>
      <c r="AA33" s="27"/>
      <c r="AB33" s="27"/>
      <c r="AC33" s="27"/>
      <c r="AD33" s="27"/>
      <c r="AE33" s="27"/>
    </row>
    <row r="34" spans="2:31" ht="32.4" customHeight="1" x14ac:dyDescent="0.25">
      <c r="B34" s="34"/>
      <c r="C34" s="35"/>
      <c r="D34" s="35"/>
      <c r="E34" s="36" t="str">
        <f t="shared" ref="E34:E43" si="6">IFERROR(INDEX(Nutrient_Table,MATCH($D34,Incorporation_Timing,0),MATCH($C34,Milk_Manure_Pct,0)),"")</f>
        <v/>
      </c>
      <c r="F34" s="36" t="str">
        <f t="shared" ref="F34:F43" si="7">IFERROR(INDEX(Nutrient_Table,MATCH($F$8,Incorporation_Timing,0),MATCH($C34,Milk_Manure_Pct,0)),"")</f>
        <v/>
      </c>
      <c r="G34" s="36" t="str">
        <f t="shared" ref="G34:G43" si="8">IFERROR(INDEX(Nutrient_Table,MATCH($G$8,Incorporation_Timing,0),MATCH($C34,Milk_Manure_Pct,0)),"")</f>
        <v/>
      </c>
      <c r="H34" s="37"/>
      <c r="I34" s="38" t="str">
        <f t="shared" si="3"/>
        <v/>
      </c>
      <c r="J34" s="38" t="str">
        <f t="shared" si="4"/>
        <v/>
      </c>
      <c r="K34" s="39" t="str">
        <f t="shared" si="5"/>
        <v/>
      </c>
    </row>
    <row r="35" spans="2:31" ht="32.4" customHeight="1" x14ac:dyDescent="0.25">
      <c r="B35" s="34"/>
      <c r="C35" s="35"/>
      <c r="D35" s="35"/>
      <c r="E35" s="36" t="str">
        <f t="shared" si="6"/>
        <v/>
      </c>
      <c r="F35" s="36" t="str">
        <f t="shared" si="7"/>
        <v/>
      </c>
      <c r="G35" s="36" t="str">
        <f t="shared" si="8"/>
        <v/>
      </c>
      <c r="H35" s="37"/>
      <c r="I35" s="38" t="str">
        <f t="shared" si="3"/>
        <v/>
      </c>
      <c r="J35" s="38" t="str">
        <f t="shared" si="4"/>
        <v/>
      </c>
      <c r="K35" s="39" t="str">
        <f t="shared" si="5"/>
        <v/>
      </c>
    </row>
    <row r="36" spans="2:31" ht="32.4" customHeight="1" x14ac:dyDescent="0.25">
      <c r="B36" s="34"/>
      <c r="C36" s="35"/>
      <c r="D36" s="35"/>
      <c r="E36" s="36" t="str">
        <f t="shared" si="6"/>
        <v/>
      </c>
      <c r="F36" s="36" t="str">
        <f t="shared" si="7"/>
        <v/>
      </c>
      <c r="G36" s="36" t="str">
        <f t="shared" si="8"/>
        <v/>
      </c>
      <c r="H36" s="37"/>
      <c r="I36" s="38" t="str">
        <f t="shared" si="3"/>
        <v/>
      </c>
      <c r="J36" s="38" t="str">
        <f t="shared" si="4"/>
        <v/>
      </c>
      <c r="K36" s="39" t="str">
        <f t="shared" si="5"/>
        <v/>
      </c>
    </row>
    <row r="37" spans="2:31" ht="32.4" customHeight="1" x14ac:dyDescent="0.25">
      <c r="B37" s="34"/>
      <c r="C37" s="35"/>
      <c r="D37" s="35"/>
      <c r="E37" s="36" t="str">
        <f t="shared" si="6"/>
        <v/>
      </c>
      <c r="F37" s="36" t="str">
        <f t="shared" si="7"/>
        <v/>
      </c>
      <c r="G37" s="36" t="str">
        <f t="shared" si="8"/>
        <v/>
      </c>
      <c r="H37" s="37"/>
      <c r="I37" s="38" t="str">
        <f t="shared" si="3"/>
        <v/>
      </c>
      <c r="J37" s="38" t="str">
        <f t="shared" si="4"/>
        <v/>
      </c>
      <c r="K37" s="39" t="str">
        <f t="shared" si="5"/>
        <v/>
      </c>
    </row>
    <row r="38" spans="2:31" ht="32.4" customHeight="1" x14ac:dyDescent="0.25">
      <c r="B38" s="34"/>
      <c r="C38" s="35"/>
      <c r="D38" s="35"/>
      <c r="E38" s="36" t="str">
        <f t="shared" si="6"/>
        <v/>
      </c>
      <c r="F38" s="36" t="str">
        <f t="shared" si="7"/>
        <v/>
      </c>
      <c r="G38" s="36" t="str">
        <f t="shared" si="8"/>
        <v/>
      </c>
      <c r="H38" s="37"/>
      <c r="I38" s="38" t="str">
        <f t="shared" si="3"/>
        <v/>
      </c>
      <c r="J38" s="38" t="str">
        <f t="shared" si="4"/>
        <v/>
      </c>
      <c r="K38" s="39" t="str">
        <f t="shared" si="5"/>
        <v/>
      </c>
    </row>
    <row r="39" spans="2:31" ht="32.4" customHeight="1" x14ac:dyDescent="0.25">
      <c r="B39" s="34"/>
      <c r="C39" s="35"/>
      <c r="D39" s="35"/>
      <c r="E39" s="36" t="str">
        <f t="shared" si="6"/>
        <v/>
      </c>
      <c r="F39" s="36" t="str">
        <f t="shared" si="7"/>
        <v/>
      </c>
      <c r="G39" s="36" t="str">
        <f t="shared" si="8"/>
        <v/>
      </c>
      <c r="H39" s="37"/>
      <c r="I39" s="38" t="str">
        <f t="shared" si="3"/>
        <v/>
      </c>
      <c r="J39" s="38" t="str">
        <f t="shared" si="4"/>
        <v/>
      </c>
      <c r="K39" s="39" t="str">
        <f t="shared" si="5"/>
        <v/>
      </c>
    </row>
    <row r="40" spans="2:31" ht="32.4" customHeight="1" x14ac:dyDescent="0.25">
      <c r="B40" s="34"/>
      <c r="C40" s="35"/>
      <c r="D40" s="35"/>
      <c r="E40" s="36" t="str">
        <f t="shared" si="6"/>
        <v/>
      </c>
      <c r="F40" s="36" t="str">
        <f t="shared" si="7"/>
        <v/>
      </c>
      <c r="G40" s="36" t="str">
        <f t="shared" si="8"/>
        <v/>
      </c>
      <c r="H40" s="37"/>
      <c r="I40" s="38" t="str">
        <f t="shared" si="3"/>
        <v/>
      </c>
      <c r="J40" s="38" t="str">
        <f t="shared" si="4"/>
        <v/>
      </c>
      <c r="K40" s="39" t="str">
        <f t="shared" si="5"/>
        <v/>
      </c>
    </row>
    <row r="41" spans="2:31" ht="32.4" customHeight="1" x14ac:dyDescent="0.25">
      <c r="B41" s="34"/>
      <c r="C41" s="35"/>
      <c r="D41" s="35"/>
      <c r="E41" s="36" t="str">
        <f t="shared" si="6"/>
        <v/>
      </c>
      <c r="F41" s="36" t="str">
        <f t="shared" si="7"/>
        <v/>
      </c>
      <c r="G41" s="36" t="str">
        <f t="shared" si="8"/>
        <v/>
      </c>
      <c r="H41" s="37"/>
      <c r="I41" s="38" t="str">
        <f t="shared" si="3"/>
        <v/>
      </c>
      <c r="J41" s="38" t="str">
        <f t="shared" si="4"/>
        <v/>
      </c>
      <c r="K41" s="39" t="str">
        <f t="shared" si="5"/>
        <v/>
      </c>
    </row>
    <row r="42" spans="2:31" ht="32.4" customHeight="1" x14ac:dyDescent="0.25">
      <c r="B42" s="34"/>
      <c r="C42" s="35"/>
      <c r="D42" s="35"/>
      <c r="E42" s="36" t="str">
        <f t="shared" si="6"/>
        <v/>
      </c>
      <c r="F42" s="36" t="str">
        <f t="shared" si="7"/>
        <v/>
      </c>
      <c r="G42" s="36" t="str">
        <f t="shared" si="8"/>
        <v/>
      </c>
      <c r="H42" s="37"/>
      <c r="I42" s="38" t="str">
        <f t="shared" si="3"/>
        <v/>
      </c>
      <c r="J42" s="38" t="str">
        <f t="shared" si="4"/>
        <v/>
      </c>
      <c r="K42" s="39" t="str">
        <f t="shared" si="5"/>
        <v/>
      </c>
    </row>
    <row r="43" spans="2:31" ht="32.4" customHeight="1" x14ac:dyDescent="0.25">
      <c r="B43" s="40"/>
      <c r="C43" s="41"/>
      <c r="D43" s="41"/>
      <c r="E43" s="42" t="str">
        <f t="shared" si="6"/>
        <v/>
      </c>
      <c r="F43" s="42" t="str">
        <f t="shared" si="7"/>
        <v/>
      </c>
      <c r="G43" s="42" t="str">
        <f t="shared" si="8"/>
        <v/>
      </c>
      <c r="H43" s="43"/>
      <c r="I43" s="44" t="str">
        <f t="shared" si="3"/>
        <v/>
      </c>
      <c r="J43" s="44" t="str">
        <f t="shared" si="4"/>
        <v/>
      </c>
      <c r="K43" s="45" t="str">
        <f t="shared" si="5"/>
        <v/>
      </c>
    </row>
  </sheetData>
  <sheetProtection selectLockedCells="1"/>
  <mergeCells count="9">
    <mergeCell ref="H7:H8"/>
    <mergeCell ref="I7:K7"/>
    <mergeCell ref="E7:G7"/>
    <mergeCell ref="M2:AH2"/>
    <mergeCell ref="B2:K3"/>
    <mergeCell ref="B7:B8"/>
    <mergeCell ref="C7:C8"/>
    <mergeCell ref="D7:D8"/>
    <mergeCell ref="B6:K6"/>
  </mergeCells>
  <dataValidations count="2">
    <dataValidation type="list" allowBlank="1" showInputMessage="1" showErrorMessage="1" sqref="D9:D43">
      <formula1>Incorp_Timing_1</formula1>
    </dataValidation>
    <dataValidation type="list" allowBlank="1" showInputMessage="1" showErrorMessage="1" sqref="C9:C43">
      <formula1>Milk_Manure_Pct</formula1>
    </dataValidation>
  </dataValidations>
  <pageMargins left="0.45" right="0.45" top="0.5" bottom="0.5" header="0.3" footer="0.3"/>
  <pageSetup scale="55" orientation="portrait" blackAndWhite="1" r:id="rId1"/>
  <headerFooter>
    <oddFooter>&amp;L&amp;14Developed by Penn State and
Pennsylvania State Conservation Commission&amp;C&amp;14Milk-Manure Nutrient Calculator
Version 1.0 - April 2020&amp;R&amp;14&amp;A Page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6"/>
  <sheetViews>
    <sheetView showGridLines="0" zoomScale="80" zoomScaleNormal="80" workbookViewId="0">
      <selection activeCell="B2" sqref="B2:J2"/>
    </sheetView>
  </sheetViews>
  <sheetFormatPr defaultRowHeight="14.4" x14ac:dyDescent="0.3"/>
  <cols>
    <col min="1" max="1" width="8.88671875" style="48"/>
    <col min="2" max="10" width="17" style="48" customWidth="1"/>
    <col min="11" max="11" width="15.109375" style="48" customWidth="1"/>
    <col min="12" max="12" width="11.77734375" style="48" hidden="1" customWidth="1"/>
    <col min="13" max="13" width="3.6640625" style="48" hidden="1" customWidth="1"/>
    <col min="14" max="14" width="21.21875" style="48" hidden="1" customWidth="1"/>
    <col min="15" max="15" width="5" style="48" hidden="1" customWidth="1"/>
    <col min="16" max="16" width="13.77734375" style="48" hidden="1" customWidth="1"/>
    <col min="17" max="17" width="3.6640625" style="48" hidden="1" customWidth="1"/>
    <col min="18" max="18" width="20.88671875" style="48" hidden="1" customWidth="1"/>
    <col min="19" max="19" width="3.6640625" style="48" hidden="1" customWidth="1"/>
    <col min="20" max="20" width="12" style="48" hidden="1" customWidth="1"/>
    <col min="21" max="21" width="3.6640625" style="48" hidden="1" customWidth="1"/>
    <col min="22" max="22" width="3.77734375" style="48" hidden="1" customWidth="1"/>
    <col min="23" max="26" width="8.88671875" style="48" hidden="1" customWidth="1"/>
    <col min="27" max="30" width="8.88671875" style="48" customWidth="1"/>
    <col min="31" max="16384" width="8.88671875" style="48"/>
  </cols>
  <sheetData>
    <row r="2" spans="2:22" ht="18" x14ac:dyDescent="0.3">
      <c r="B2" s="148" t="s">
        <v>69</v>
      </c>
      <c r="C2" s="149"/>
      <c r="D2" s="149"/>
      <c r="E2" s="149"/>
      <c r="F2" s="149"/>
      <c r="G2" s="149"/>
      <c r="H2" s="149"/>
      <c r="I2" s="149"/>
      <c r="J2" s="150"/>
    </row>
    <row r="4" spans="2:22" ht="18.600000000000001" customHeight="1" x14ac:dyDescent="0.35">
      <c r="B4" s="172" t="s">
        <v>39</v>
      </c>
      <c r="C4" s="173"/>
      <c r="D4" s="173"/>
      <c r="E4" s="173" t="s">
        <v>40</v>
      </c>
      <c r="F4" s="173"/>
      <c r="G4" s="173"/>
      <c r="H4" s="173"/>
      <c r="I4" s="174"/>
      <c r="J4" s="47"/>
    </row>
    <row r="5" spans="2:22" ht="23.4" customHeight="1" x14ac:dyDescent="0.35">
      <c r="B5" s="134"/>
      <c r="C5" s="135"/>
      <c r="D5" s="135"/>
      <c r="E5" s="49" t="s">
        <v>27</v>
      </c>
      <c r="F5" s="102" t="s">
        <v>41</v>
      </c>
      <c r="G5" s="102" t="s">
        <v>42</v>
      </c>
      <c r="H5" s="102"/>
      <c r="I5" s="103"/>
      <c r="J5" s="47"/>
      <c r="P5" s="48" t="s">
        <v>43</v>
      </c>
    </row>
    <row r="6" spans="2:22" ht="23.4" customHeight="1" x14ac:dyDescent="0.35">
      <c r="B6" s="136" t="s">
        <v>44</v>
      </c>
      <c r="C6" s="137"/>
      <c r="D6" s="137"/>
      <c r="E6" s="50">
        <v>44</v>
      </c>
      <c r="F6" s="51">
        <v>18</v>
      </c>
      <c r="G6" s="51">
        <v>15</v>
      </c>
      <c r="H6" s="51"/>
      <c r="I6" s="99"/>
      <c r="J6" s="47"/>
      <c r="P6" s="48" t="s">
        <v>45</v>
      </c>
    </row>
    <row r="7" spans="2:22" ht="22.2" customHeight="1" x14ac:dyDescent="0.35">
      <c r="B7" s="138" t="s">
        <v>46</v>
      </c>
      <c r="C7" s="139"/>
      <c r="D7" s="139"/>
      <c r="E7" s="105">
        <v>28</v>
      </c>
      <c r="F7" s="106">
        <v>13</v>
      </c>
      <c r="G7" s="106">
        <v>25</v>
      </c>
      <c r="H7" s="106"/>
      <c r="I7" s="104"/>
      <c r="J7" s="47"/>
      <c r="L7" s="53" t="s">
        <v>47</v>
      </c>
      <c r="M7" s="54" t="s">
        <v>48</v>
      </c>
      <c r="N7" s="55" t="s">
        <v>49</v>
      </c>
      <c r="O7" s="56" t="s">
        <v>50</v>
      </c>
      <c r="P7" s="57" t="s">
        <v>51</v>
      </c>
      <c r="Q7" s="54" t="s">
        <v>48</v>
      </c>
      <c r="R7" s="58" t="s">
        <v>52</v>
      </c>
      <c r="S7" s="59" t="s">
        <v>48</v>
      </c>
      <c r="T7" s="60" t="s">
        <v>53</v>
      </c>
      <c r="U7" s="61" t="s">
        <v>54</v>
      </c>
      <c r="V7" s="62" t="s">
        <v>55</v>
      </c>
    </row>
    <row r="8" spans="2:22" ht="15.6" customHeight="1" x14ac:dyDescent="0.35">
      <c r="B8" s="141" t="s">
        <v>71</v>
      </c>
      <c r="C8" s="142"/>
      <c r="D8" s="142"/>
      <c r="E8" s="175" t="s">
        <v>70</v>
      </c>
      <c r="F8" s="175"/>
      <c r="G8" s="175"/>
      <c r="H8" s="175"/>
      <c r="I8" s="176"/>
      <c r="J8" s="47"/>
      <c r="L8" s="63">
        <v>100</v>
      </c>
      <c r="M8" s="101"/>
      <c r="N8" s="65"/>
      <c r="O8" s="56"/>
      <c r="P8" s="63">
        <v>100</v>
      </c>
      <c r="Q8" s="101"/>
      <c r="R8" s="109"/>
      <c r="S8" s="110"/>
      <c r="T8" s="111"/>
      <c r="U8" s="61"/>
      <c r="V8" s="62"/>
    </row>
    <row r="9" spans="2:22" ht="22.2" customHeight="1" x14ac:dyDescent="0.35">
      <c r="B9" s="143"/>
      <c r="C9" s="144"/>
      <c r="D9" s="144"/>
      <c r="E9" s="112" t="s">
        <v>17</v>
      </c>
      <c r="F9" s="112" t="s">
        <v>19</v>
      </c>
      <c r="G9" s="112" t="s">
        <v>22</v>
      </c>
      <c r="H9" s="112" t="s">
        <v>23</v>
      </c>
      <c r="I9" s="100" t="s">
        <v>24</v>
      </c>
      <c r="J9" s="47"/>
      <c r="L9" s="107"/>
      <c r="M9" s="101"/>
      <c r="N9" s="65"/>
      <c r="O9" s="56"/>
      <c r="P9" s="108"/>
      <c r="Q9" s="101"/>
      <c r="R9" s="109"/>
      <c r="S9" s="110"/>
      <c r="T9" s="111"/>
      <c r="U9" s="61"/>
      <c r="V9" s="62"/>
    </row>
    <row r="10" spans="2:22" ht="13.8" customHeight="1" x14ac:dyDescent="0.35">
      <c r="B10" s="145"/>
      <c r="C10" s="146"/>
      <c r="D10" s="146"/>
      <c r="E10" s="113">
        <v>0.5</v>
      </c>
      <c r="F10" s="113">
        <v>0.4</v>
      </c>
      <c r="G10" s="113">
        <v>0.35</v>
      </c>
      <c r="H10" s="113">
        <v>0.3</v>
      </c>
      <c r="I10" s="114">
        <v>0.2</v>
      </c>
      <c r="J10" s="47"/>
      <c r="M10" s="64"/>
      <c r="N10" s="65"/>
      <c r="Q10" s="64"/>
      <c r="R10" s="151"/>
      <c r="S10" s="151"/>
      <c r="T10" s="151"/>
      <c r="U10" s="65"/>
      <c r="V10" s="65"/>
    </row>
    <row r="11" spans="2:22" ht="18" x14ac:dyDescent="0.35">
      <c r="B11" s="66"/>
      <c r="C11" s="66"/>
      <c r="D11" s="66"/>
      <c r="E11" s="66"/>
      <c r="F11" s="66"/>
      <c r="G11" s="47"/>
      <c r="H11" s="47"/>
      <c r="I11" s="67"/>
      <c r="J11" s="67"/>
      <c r="K11" s="68"/>
    </row>
    <row r="12" spans="2:22" ht="18.600000000000001" customHeight="1" x14ac:dyDescent="0.3">
      <c r="B12" s="152" t="s">
        <v>56</v>
      </c>
      <c r="C12" s="153"/>
      <c r="D12" s="156" t="s">
        <v>57</v>
      </c>
      <c r="E12" s="157"/>
      <c r="F12" s="157"/>
      <c r="G12" s="157"/>
      <c r="H12" s="158"/>
      <c r="I12" s="159" t="s">
        <v>58</v>
      </c>
      <c r="J12" s="162" t="s">
        <v>59</v>
      </c>
      <c r="K12" s="69"/>
      <c r="L12" s="165" t="s">
        <v>60</v>
      </c>
      <c r="M12" s="165"/>
      <c r="N12" s="165"/>
      <c r="O12" s="66" t="s">
        <v>61</v>
      </c>
      <c r="P12" s="166" t="s">
        <v>62</v>
      </c>
      <c r="Q12" s="166"/>
      <c r="R12" s="166"/>
      <c r="S12" s="166"/>
      <c r="T12" s="166"/>
      <c r="U12" s="48" t="s">
        <v>63</v>
      </c>
      <c r="V12" s="62" t="s">
        <v>55</v>
      </c>
    </row>
    <row r="13" spans="2:22" ht="18.600000000000001" customHeight="1" x14ac:dyDescent="0.3">
      <c r="B13" s="154"/>
      <c r="C13" s="155"/>
      <c r="D13" s="167" t="s">
        <v>64</v>
      </c>
      <c r="E13" s="168"/>
      <c r="F13" s="168"/>
      <c r="G13" s="168"/>
      <c r="H13" s="169"/>
      <c r="I13" s="160"/>
      <c r="J13" s="163"/>
      <c r="K13" s="69"/>
    </row>
    <row r="14" spans="2:22" ht="18" x14ac:dyDescent="0.3">
      <c r="B14" s="154" t="s">
        <v>21</v>
      </c>
      <c r="C14" s="155" t="s">
        <v>20</v>
      </c>
      <c r="D14" s="70" t="s">
        <v>17</v>
      </c>
      <c r="E14" s="112" t="s">
        <v>19</v>
      </c>
      <c r="F14" s="112" t="s">
        <v>22</v>
      </c>
      <c r="G14" s="112" t="s">
        <v>23</v>
      </c>
      <c r="H14" s="52" t="s">
        <v>24</v>
      </c>
      <c r="I14" s="160"/>
      <c r="J14" s="163"/>
      <c r="K14" s="69"/>
    </row>
    <row r="15" spans="2:22" ht="18" x14ac:dyDescent="0.3">
      <c r="B15" s="170"/>
      <c r="C15" s="171"/>
      <c r="D15" s="71">
        <v>0.5</v>
      </c>
      <c r="E15" s="113">
        <v>0.4</v>
      </c>
      <c r="F15" s="113">
        <v>0.35</v>
      </c>
      <c r="G15" s="113">
        <v>0.3</v>
      </c>
      <c r="H15" s="71">
        <v>0.2</v>
      </c>
      <c r="I15" s="161"/>
      <c r="J15" s="164"/>
      <c r="K15" s="69"/>
      <c r="L15" s="72" t="s">
        <v>65</v>
      </c>
      <c r="M15" s="73"/>
      <c r="N15" s="73"/>
      <c r="O15" s="73"/>
      <c r="Q15" s="73"/>
      <c r="R15" s="73"/>
      <c r="S15" s="73"/>
      <c r="T15" s="73"/>
      <c r="U15" s="73"/>
      <c r="V15" s="73"/>
    </row>
    <row r="16" spans="2:22" ht="23.4" customHeight="1" x14ac:dyDescent="0.3">
      <c r="B16" s="70">
        <v>10</v>
      </c>
      <c r="C16" s="74">
        <v>90</v>
      </c>
      <c r="D16" s="75">
        <f t="shared" ref="D16:H25" si="0">($B16/100*$E$6)+($C16/100*$E$7*E$10)</f>
        <v>17</v>
      </c>
      <c r="E16" s="76">
        <f t="shared" si="0"/>
        <v>14.48</v>
      </c>
      <c r="F16" s="76">
        <f t="shared" si="0"/>
        <v>13.219999999999999</v>
      </c>
      <c r="G16" s="76">
        <f t="shared" si="0"/>
        <v>11.96</v>
      </c>
      <c r="H16" s="77">
        <f t="shared" si="0"/>
        <v>9.4400000000000013</v>
      </c>
      <c r="I16" s="78">
        <f t="shared" ref="I16:I25" si="1">($B16/100*$F$6)+($C16/100*$F$7)</f>
        <v>13.500000000000002</v>
      </c>
      <c r="J16" s="79">
        <f t="shared" ref="J16:J25" si="2">($B16/100*$G$6)+($C16/100*$G$7)</f>
        <v>24</v>
      </c>
      <c r="K16" s="80"/>
      <c r="L16" s="81" t="s">
        <v>66</v>
      </c>
      <c r="M16" s="73"/>
      <c r="N16" s="73"/>
      <c r="O16" s="73"/>
      <c r="P16" s="73"/>
      <c r="Q16" s="73"/>
      <c r="R16" s="73"/>
      <c r="S16" s="73"/>
      <c r="T16" s="73"/>
      <c r="U16" s="73"/>
      <c r="V16" s="73"/>
    </row>
    <row r="17" spans="2:26" ht="23.4" customHeight="1" x14ac:dyDescent="0.3">
      <c r="B17" s="70">
        <v>20</v>
      </c>
      <c r="C17" s="52">
        <v>80</v>
      </c>
      <c r="D17" s="78">
        <f t="shared" si="0"/>
        <v>20</v>
      </c>
      <c r="E17" s="82">
        <f t="shared" si="0"/>
        <v>17.760000000000002</v>
      </c>
      <c r="F17" s="82">
        <f t="shared" si="0"/>
        <v>16.64</v>
      </c>
      <c r="G17" s="82">
        <f t="shared" si="0"/>
        <v>15.520000000000001</v>
      </c>
      <c r="H17" s="79">
        <f t="shared" si="0"/>
        <v>13.280000000000001</v>
      </c>
      <c r="I17" s="78">
        <f t="shared" si="1"/>
        <v>14</v>
      </c>
      <c r="J17" s="79">
        <f t="shared" si="2"/>
        <v>23</v>
      </c>
      <c r="K17" s="80"/>
      <c r="L17" s="83">
        <v>10</v>
      </c>
      <c r="M17" s="84" t="s">
        <v>48</v>
      </c>
      <c r="N17" s="83">
        <v>44</v>
      </c>
      <c r="O17" s="85" t="s">
        <v>50</v>
      </c>
      <c r="P17" s="86">
        <v>90</v>
      </c>
      <c r="Q17" s="84" t="s">
        <v>48</v>
      </c>
      <c r="R17" s="86">
        <v>28</v>
      </c>
      <c r="S17" s="87" t="s">
        <v>48</v>
      </c>
      <c r="T17" s="87">
        <v>0.5</v>
      </c>
      <c r="U17" s="88" t="s">
        <v>54</v>
      </c>
      <c r="V17" s="89">
        <f>(L17/L18*N17)+(P17/P18*R17*T17)</f>
        <v>17</v>
      </c>
      <c r="W17" s="62" t="s">
        <v>55</v>
      </c>
      <c r="Z17" s="48">
        <f>L17/L18*N17</f>
        <v>4.4000000000000004</v>
      </c>
    </row>
    <row r="18" spans="2:26" ht="23.4" customHeight="1" x14ac:dyDescent="0.3">
      <c r="B18" s="70">
        <v>30</v>
      </c>
      <c r="C18" s="52">
        <v>70</v>
      </c>
      <c r="D18" s="78">
        <f t="shared" si="0"/>
        <v>23</v>
      </c>
      <c r="E18" s="82">
        <f t="shared" si="0"/>
        <v>21.04</v>
      </c>
      <c r="F18" s="82">
        <f t="shared" si="0"/>
        <v>20.059999999999999</v>
      </c>
      <c r="G18" s="82">
        <f t="shared" si="0"/>
        <v>19.079999999999998</v>
      </c>
      <c r="H18" s="79">
        <f t="shared" si="0"/>
        <v>17.119999999999997</v>
      </c>
      <c r="I18" s="78">
        <f t="shared" si="1"/>
        <v>14.5</v>
      </c>
      <c r="J18" s="79">
        <f t="shared" si="2"/>
        <v>22</v>
      </c>
      <c r="K18" s="80"/>
      <c r="L18" s="90">
        <v>100</v>
      </c>
      <c r="M18" s="90"/>
      <c r="N18" s="91"/>
      <c r="O18" s="84"/>
      <c r="P18" s="90">
        <v>100</v>
      </c>
      <c r="Q18" s="90"/>
      <c r="R18" s="140"/>
      <c r="S18" s="140"/>
      <c r="T18" s="140"/>
      <c r="U18" s="92"/>
      <c r="V18" s="92"/>
    </row>
    <row r="19" spans="2:26" ht="23.4" customHeight="1" x14ac:dyDescent="0.3">
      <c r="B19" s="70">
        <v>40</v>
      </c>
      <c r="C19" s="52">
        <v>60</v>
      </c>
      <c r="D19" s="78">
        <f t="shared" si="0"/>
        <v>26</v>
      </c>
      <c r="E19" s="82">
        <f t="shared" si="0"/>
        <v>24.32</v>
      </c>
      <c r="F19" s="82">
        <f t="shared" si="0"/>
        <v>23.48</v>
      </c>
      <c r="G19" s="82">
        <f t="shared" si="0"/>
        <v>22.64</v>
      </c>
      <c r="H19" s="79">
        <f t="shared" si="0"/>
        <v>20.96</v>
      </c>
      <c r="I19" s="78">
        <f t="shared" si="1"/>
        <v>15</v>
      </c>
      <c r="J19" s="79">
        <f t="shared" si="2"/>
        <v>21</v>
      </c>
      <c r="K19" s="80"/>
    </row>
    <row r="20" spans="2:26" ht="23.4" customHeight="1" x14ac:dyDescent="0.3">
      <c r="B20" s="70">
        <v>50</v>
      </c>
      <c r="C20" s="52">
        <v>50</v>
      </c>
      <c r="D20" s="78">
        <f t="shared" si="0"/>
        <v>29</v>
      </c>
      <c r="E20" s="82">
        <f t="shared" si="0"/>
        <v>27.6</v>
      </c>
      <c r="F20" s="82">
        <f t="shared" si="0"/>
        <v>26.9</v>
      </c>
      <c r="G20" s="82">
        <f t="shared" si="0"/>
        <v>26.2</v>
      </c>
      <c r="H20" s="79">
        <f t="shared" si="0"/>
        <v>24.8</v>
      </c>
      <c r="I20" s="78">
        <f t="shared" si="1"/>
        <v>15.5</v>
      </c>
      <c r="J20" s="79">
        <f t="shared" si="2"/>
        <v>20</v>
      </c>
      <c r="K20" s="80"/>
      <c r="L20" s="81" t="s">
        <v>67</v>
      </c>
    </row>
    <row r="21" spans="2:26" ht="23.4" customHeight="1" x14ac:dyDescent="0.3">
      <c r="B21" s="70">
        <v>60</v>
      </c>
      <c r="C21" s="52">
        <v>40</v>
      </c>
      <c r="D21" s="78">
        <f t="shared" si="0"/>
        <v>32</v>
      </c>
      <c r="E21" s="82">
        <f t="shared" si="0"/>
        <v>30.88</v>
      </c>
      <c r="F21" s="82">
        <f t="shared" si="0"/>
        <v>30.32</v>
      </c>
      <c r="G21" s="82">
        <f t="shared" si="0"/>
        <v>29.759999999999998</v>
      </c>
      <c r="H21" s="79">
        <f t="shared" si="0"/>
        <v>28.64</v>
      </c>
      <c r="I21" s="78">
        <f t="shared" si="1"/>
        <v>16</v>
      </c>
      <c r="J21" s="79">
        <f t="shared" si="2"/>
        <v>19</v>
      </c>
      <c r="K21" s="80"/>
      <c r="L21" s="83">
        <v>10</v>
      </c>
      <c r="M21" s="84" t="s">
        <v>48</v>
      </c>
      <c r="N21" s="83">
        <v>18</v>
      </c>
      <c r="O21" s="85" t="s">
        <v>50</v>
      </c>
      <c r="P21" s="86">
        <v>90</v>
      </c>
      <c r="Q21" s="84" t="s">
        <v>48</v>
      </c>
      <c r="R21" s="86">
        <v>13</v>
      </c>
      <c r="S21" s="87"/>
      <c r="T21" s="93"/>
      <c r="U21" s="88" t="s">
        <v>54</v>
      </c>
      <c r="V21" s="89">
        <f>(L21/L22*N21)+(P21/P22*R21)</f>
        <v>13.500000000000002</v>
      </c>
      <c r="W21" s="62" t="s">
        <v>55</v>
      </c>
    </row>
    <row r="22" spans="2:26" ht="23.4" customHeight="1" x14ac:dyDescent="0.3">
      <c r="B22" s="70">
        <v>70</v>
      </c>
      <c r="C22" s="52">
        <v>30</v>
      </c>
      <c r="D22" s="78">
        <f t="shared" si="0"/>
        <v>35</v>
      </c>
      <c r="E22" s="82">
        <f t="shared" si="0"/>
        <v>34.159999999999997</v>
      </c>
      <c r="F22" s="82">
        <f t="shared" si="0"/>
        <v>33.739999999999995</v>
      </c>
      <c r="G22" s="82">
        <f t="shared" si="0"/>
        <v>33.32</v>
      </c>
      <c r="H22" s="79">
        <f t="shared" si="0"/>
        <v>32.479999999999997</v>
      </c>
      <c r="I22" s="78">
        <f t="shared" si="1"/>
        <v>16.5</v>
      </c>
      <c r="J22" s="79">
        <f t="shared" si="2"/>
        <v>18</v>
      </c>
      <c r="K22" s="80"/>
      <c r="L22" s="90">
        <v>100</v>
      </c>
      <c r="M22" s="90"/>
      <c r="N22" s="91"/>
      <c r="O22" s="84"/>
      <c r="P22" s="90">
        <v>100</v>
      </c>
      <c r="Q22" s="90"/>
      <c r="R22" s="140"/>
      <c r="S22" s="140"/>
      <c r="T22" s="147"/>
      <c r="U22" s="92"/>
      <c r="V22" s="92"/>
    </row>
    <row r="23" spans="2:26" ht="23.4" customHeight="1" x14ac:dyDescent="0.3">
      <c r="B23" s="70">
        <v>80</v>
      </c>
      <c r="C23" s="52">
        <v>20</v>
      </c>
      <c r="D23" s="78">
        <f t="shared" si="0"/>
        <v>38</v>
      </c>
      <c r="E23" s="82">
        <f t="shared" si="0"/>
        <v>37.440000000000005</v>
      </c>
      <c r="F23" s="82">
        <f t="shared" si="0"/>
        <v>37.160000000000004</v>
      </c>
      <c r="G23" s="82">
        <f t="shared" si="0"/>
        <v>36.880000000000003</v>
      </c>
      <c r="H23" s="79">
        <f t="shared" si="0"/>
        <v>36.32</v>
      </c>
      <c r="I23" s="78">
        <f t="shared" si="1"/>
        <v>17</v>
      </c>
      <c r="J23" s="79">
        <f t="shared" si="2"/>
        <v>17</v>
      </c>
      <c r="K23" s="80"/>
    </row>
    <row r="24" spans="2:26" ht="23.4" customHeight="1" x14ac:dyDescent="0.3">
      <c r="B24" s="70">
        <v>90</v>
      </c>
      <c r="C24" s="52">
        <v>10</v>
      </c>
      <c r="D24" s="78">
        <f t="shared" si="0"/>
        <v>41</v>
      </c>
      <c r="E24" s="82">
        <f t="shared" si="0"/>
        <v>40.72</v>
      </c>
      <c r="F24" s="82">
        <f t="shared" si="0"/>
        <v>40.58</v>
      </c>
      <c r="G24" s="82">
        <f t="shared" si="0"/>
        <v>40.440000000000005</v>
      </c>
      <c r="H24" s="79">
        <f t="shared" si="0"/>
        <v>40.160000000000004</v>
      </c>
      <c r="I24" s="78">
        <f t="shared" si="1"/>
        <v>17.5</v>
      </c>
      <c r="J24" s="79">
        <f t="shared" si="2"/>
        <v>16</v>
      </c>
      <c r="K24" s="80"/>
      <c r="L24" s="81" t="s">
        <v>68</v>
      </c>
    </row>
    <row r="25" spans="2:26" ht="23.4" customHeight="1" x14ac:dyDescent="0.3">
      <c r="B25" s="94">
        <v>100</v>
      </c>
      <c r="C25" s="95">
        <v>0</v>
      </c>
      <c r="D25" s="96">
        <f t="shared" si="0"/>
        <v>44</v>
      </c>
      <c r="E25" s="97">
        <f t="shared" si="0"/>
        <v>44</v>
      </c>
      <c r="F25" s="97">
        <f t="shared" si="0"/>
        <v>44</v>
      </c>
      <c r="G25" s="97">
        <f t="shared" si="0"/>
        <v>44</v>
      </c>
      <c r="H25" s="98">
        <f t="shared" si="0"/>
        <v>44</v>
      </c>
      <c r="I25" s="96">
        <f t="shared" si="1"/>
        <v>18</v>
      </c>
      <c r="J25" s="98">
        <f t="shared" si="2"/>
        <v>15</v>
      </c>
      <c r="K25" s="80"/>
      <c r="L25" s="83">
        <v>10</v>
      </c>
      <c r="M25" s="84" t="s">
        <v>48</v>
      </c>
      <c r="N25" s="83">
        <v>15</v>
      </c>
      <c r="O25" s="85" t="s">
        <v>50</v>
      </c>
      <c r="P25" s="86">
        <v>90</v>
      </c>
      <c r="Q25" s="84" t="s">
        <v>48</v>
      </c>
      <c r="R25" s="86">
        <v>25</v>
      </c>
      <c r="S25" s="87"/>
      <c r="T25" s="93"/>
      <c r="U25" s="88" t="s">
        <v>54</v>
      </c>
      <c r="V25" s="89">
        <f>(L25/L26*N25)+(P25/P26*R25)</f>
        <v>24</v>
      </c>
      <c r="W25" s="62" t="s">
        <v>55</v>
      </c>
    </row>
    <row r="26" spans="2:26" x14ac:dyDescent="0.3">
      <c r="L26" s="90">
        <v>100</v>
      </c>
      <c r="M26" s="90"/>
      <c r="N26" s="91"/>
      <c r="O26" s="84"/>
      <c r="P26" s="90">
        <v>100</v>
      </c>
      <c r="Q26" s="90"/>
      <c r="R26" s="140"/>
      <c r="S26" s="140"/>
      <c r="T26" s="147"/>
      <c r="U26" s="92"/>
      <c r="V26" s="92"/>
    </row>
  </sheetData>
  <sheetProtection password="C154" sheet="1" objects="1" scenarios="1"/>
  <mergeCells count="21">
    <mergeCell ref="R22:T22"/>
    <mergeCell ref="R26:T26"/>
    <mergeCell ref="B2:J2"/>
    <mergeCell ref="R10:T10"/>
    <mergeCell ref="B12:C13"/>
    <mergeCell ref="D12:H12"/>
    <mergeCell ref="I12:I15"/>
    <mergeCell ref="J12:J15"/>
    <mergeCell ref="L12:N12"/>
    <mergeCell ref="P12:T12"/>
    <mergeCell ref="D13:H13"/>
    <mergeCell ref="B14:B15"/>
    <mergeCell ref="C14:C15"/>
    <mergeCell ref="B4:D4"/>
    <mergeCell ref="E4:I4"/>
    <mergeCell ref="E8:I8"/>
    <mergeCell ref="B5:D5"/>
    <mergeCell ref="B6:D6"/>
    <mergeCell ref="B7:D7"/>
    <mergeCell ref="R18:T18"/>
    <mergeCell ref="B8:D10"/>
  </mergeCells>
  <pageMargins left="0.45" right="0.45" top="0.75" bottom="0.75" header="0.3" footer="0.3"/>
  <pageSetup scale="60" orientation="portrait" r:id="rId1"/>
  <headerFooter>
    <oddFooter>&amp;L&amp;14Developed by Penn State and
Pennsylvania State Conservation Commission&amp;C&amp;14Milk-Manure Nutrient Calculator
Version 1.0 - April 2020&amp;R&amp;14&amp;A Page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Overview</vt:lpstr>
      <vt:lpstr>Manure-Milk Nutrient Calculator</vt:lpstr>
      <vt:lpstr> Milk-Manure Mix N Availability</vt:lpstr>
      <vt:lpstr>Incorp_Timing_1</vt:lpstr>
      <vt:lpstr>Incorporation_Timing</vt:lpstr>
      <vt:lpstr>Milk_Manure_Pct</vt:lpstr>
      <vt:lpstr>Nutrient_Table</vt:lpstr>
      <vt:lpstr>' Milk-Manure Mix N Availability'!Print_Area</vt:lpstr>
      <vt:lpstr>'Manure-Milk Nutrient Calculator'!Print_Area</vt:lpstr>
      <vt:lpstr>Overview!Print_Area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Orner</dc:creator>
  <cp:lastModifiedBy>Don Orner</cp:lastModifiedBy>
  <cp:lastPrinted>2020-04-21T14:45:12Z</cp:lastPrinted>
  <dcterms:created xsi:type="dcterms:W3CDTF">2020-04-09T14:36:00Z</dcterms:created>
  <dcterms:modified xsi:type="dcterms:W3CDTF">2020-04-21T14:45:53Z</dcterms:modified>
</cp:coreProperties>
</file>