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D:\Penn State\Blended Manure Calculator\Sent to Robb 9 27\"/>
    </mc:Choice>
  </mc:AlternateContent>
  <xr:revisionPtr revIDLastSave="0" documentId="13_ncr:1_{D54B03DB-CEA0-49E8-BD84-762EA59FA639}" xr6:coauthVersionLast="47" xr6:coauthVersionMax="47" xr10:uidLastSave="{00000000-0000-0000-0000-000000000000}"/>
  <bookViews>
    <workbookView xWindow="28680" yWindow="-120" windowWidth="29040" windowHeight="15840" xr2:uid="{00000000-000D-0000-FFFF-FFFF00000000}"/>
  </bookViews>
  <sheets>
    <sheet name="Blended  Manure Mix" sheetId="3" r:id="rId1"/>
  </sheets>
  <definedNames>
    <definedName name="Incorp_Timing_1">#REF!</definedName>
    <definedName name="Incorporation_Timing" localSheetId="0">#REF!</definedName>
    <definedName name="Incorporation_Timing">#REF!</definedName>
    <definedName name="Milk_Manure_Pct" localSheetId="0">#REF!</definedName>
    <definedName name="Milk_Manure_Pct">#REF!</definedName>
    <definedName name="Nutrient_Table">#REF!</definedName>
    <definedName name="_xlnm.Print_Area" localSheetId="0">'Blended  Manure Mix'!$C$11:$T$58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5" i="3" l="1"/>
  <c r="I15" i="3"/>
  <c r="N15" i="3"/>
  <c r="M14" i="3"/>
  <c r="M13" i="3"/>
  <c r="K15" i="3"/>
  <c r="F14" i="3"/>
  <c r="F13" i="3"/>
  <c r="L15" i="3" l="1"/>
  <c r="F15" i="3"/>
  <c r="G14" i="3" s="1"/>
  <c r="M15" i="3"/>
  <c r="H14" i="3" l="1"/>
  <c r="G13" i="3" l="1"/>
  <c r="Q15" i="3" l="1"/>
  <c r="P15" i="3"/>
  <c r="O15" i="3"/>
  <c r="S15" i="3"/>
  <c r="R15" i="3"/>
  <c r="H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author>
    <author>Don Orner</author>
  </authors>
  <commentList>
    <comment ref="D12" authorId="0" shapeId="0" xr:uid="{7632FDE9-4D30-4029-B19B-FADD83261BCC}">
      <text>
        <r>
          <rPr>
            <b/>
            <sz val="14"/>
            <color indexed="81"/>
            <rFont val="Tahoma"/>
            <family val="2"/>
          </rPr>
          <t xml:space="preserve">Manure Group Quantity in Blended Manure Group
</t>
        </r>
        <r>
          <rPr>
            <sz val="14"/>
            <color indexed="81"/>
            <rFont val="Tahoma"/>
            <family val="2"/>
          </rPr>
          <t xml:space="preserve">
Enter the two manure group quantities in tons or gallons.
Solid manure groups will be converted to gallons to determine the percent contribution form each manure group.
</t>
        </r>
        <r>
          <rPr>
            <sz val="9"/>
            <color indexed="81"/>
            <rFont val="Tahoma"/>
            <family val="2"/>
          </rPr>
          <t xml:space="preserve">
</t>
        </r>
      </text>
    </comment>
    <comment ref="E12" authorId="0" shapeId="0" xr:uid="{D3AF07F8-6E5F-4146-98AF-6A586C7F26CF}">
      <text>
        <r>
          <rPr>
            <b/>
            <sz val="14"/>
            <color indexed="81"/>
            <rFont val="Tahoma"/>
            <family val="2"/>
          </rPr>
          <t xml:space="preserve">Select the Manure Group Units
</t>
        </r>
        <r>
          <rPr>
            <sz val="14"/>
            <color indexed="81"/>
            <rFont val="Tahoma"/>
            <family val="2"/>
          </rPr>
          <t xml:space="preserve">
Select the manure group units from the drop-down list.
The blended manure will be assigned the manure type from the largest contributing manure group.
</t>
        </r>
        <r>
          <rPr>
            <sz val="9"/>
            <color indexed="81"/>
            <rFont val="Tahoma"/>
            <family val="2"/>
          </rPr>
          <t xml:space="preserve">
</t>
        </r>
      </text>
    </comment>
    <comment ref="F12" authorId="0" shapeId="0" xr:uid="{0F6205A6-A628-4D34-857F-351B8C0D4856}">
      <text>
        <r>
          <rPr>
            <b/>
            <sz val="14"/>
            <color indexed="81"/>
            <rFont val="Tahoma"/>
            <family val="2"/>
          </rPr>
          <t>Gallons  or Converted to Gallons</t>
        </r>
        <r>
          <rPr>
            <sz val="14"/>
            <color indexed="81"/>
            <rFont val="Tahoma"/>
            <family val="2"/>
          </rPr>
          <t xml:space="preserve">
Solid manure groups are converted to gallons using the following calculation.
Tons manure X </t>
        </r>
        <r>
          <rPr>
            <u/>
            <sz val="14"/>
            <color indexed="81"/>
            <rFont val="Tahoma"/>
            <family val="2"/>
          </rPr>
          <t>240 Gallons</t>
        </r>
        <r>
          <rPr>
            <sz val="14"/>
            <color indexed="81"/>
            <rFont val="Tahoma"/>
            <family val="2"/>
          </rPr>
          <t xml:space="preserve"> = Gallons Manure
                              ton</t>
        </r>
        <r>
          <rPr>
            <sz val="9"/>
            <color indexed="81"/>
            <rFont val="Tahoma"/>
            <family val="2"/>
          </rPr>
          <t xml:space="preserve">
</t>
        </r>
      </text>
    </comment>
    <comment ref="G12" authorId="0" shapeId="0" xr:uid="{6ADFC957-5D6F-47E8-818A-500C6AF7F095}">
      <text>
        <r>
          <rPr>
            <b/>
            <sz val="14"/>
            <color indexed="81"/>
            <rFont val="Tahoma"/>
            <family val="2"/>
          </rPr>
          <t>Percent of Blended Manure Group</t>
        </r>
        <r>
          <rPr>
            <sz val="14"/>
            <color indexed="81"/>
            <rFont val="Tahoma"/>
            <family val="2"/>
          </rPr>
          <t xml:space="preserve">
The percent  of blended manure group  is calculated by dividing the individual manure group gallons by the total gallons of the blended manure group.
Example Calculation
Manure Group 1 = 20,000 gallons
Manure Group 2 = 100,000 gallons
Calculation to determine the percent of blended manure group 1 that is comprised of manure group 1:
</t>
        </r>
        <r>
          <rPr>
            <u/>
            <sz val="14"/>
            <color indexed="81"/>
            <rFont val="Tahoma"/>
            <family val="2"/>
          </rPr>
          <t xml:space="preserve">
            20,000 gal.            </t>
        </r>
        <r>
          <rPr>
            <sz val="14"/>
            <color indexed="81"/>
            <rFont val="Tahoma"/>
            <family val="2"/>
          </rPr>
          <t xml:space="preserve"> X 100  = 16.7% Manure Group 1
  (20,000 gal + 100,000 gal.)</t>
        </r>
      </text>
    </comment>
    <comment ref="I12" authorId="0" shapeId="0" xr:uid="{948870F2-8E26-411B-9F49-8A65DF3F6FD7}">
      <text>
        <r>
          <rPr>
            <b/>
            <sz val="14"/>
            <color indexed="81"/>
            <rFont val="Tahoma"/>
            <family val="2"/>
          </rPr>
          <t>Manure Group Id</t>
        </r>
        <r>
          <rPr>
            <sz val="14"/>
            <color indexed="81"/>
            <rFont val="Tahoma"/>
            <family val="2"/>
          </rPr>
          <t xml:space="preserve">
Enter the manure group Id.
The blended manure group will contain both contributing manure group names.
</t>
        </r>
        <r>
          <rPr>
            <sz val="9"/>
            <color indexed="81"/>
            <rFont val="Tahoma"/>
            <family val="2"/>
          </rPr>
          <t xml:space="preserve">
</t>
        </r>
      </text>
    </comment>
    <comment ref="J12" authorId="0" shapeId="0" xr:uid="{32353E62-03B9-48E3-829F-74B465B26529}">
      <text>
        <r>
          <rPr>
            <b/>
            <sz val="14"/>
            <color indexed="81"/>
            <rFont val="Tahoma"/>
            <family val="2"/>
          </rPr>
          <t>Manure Report Date</t>
        </r>
        <r>
          <rPr>
            <sz val="14"/>
            <color indexed="81"/>
            <rFont val="Tahoma"/>
            <family val="2"/>
          </rPr>
          <t xml:space="preserve">
Enter the manure group analysis report date.
For book values enter "Book Values"
The blended manure will be assigneda Manure Repot Date called "Blended Manure Analysis"
</t>
        </r>
        <r>
          <rPr>
            <sz val="9"/>
            <color indexed="81"/>
            <rFont val="Tahoma"/>
            <family val="2"/>
          </rPr>
          <t xml:space="preserve">
</t>
        </r>
      </text>
    </comment>
    <comment ref="K12" authorId="0" shapeId="0" xr:uid="{BCF13810-9BA7-48C7-8FBA-CB1AF8F074F2}">
      <text>
        <r>
          <rPr>
            <b/>
            <sz val="14"/>
            <color indexed="81"/>
            <rFont val="Tahoma"/>
            <family val="2"/>
          </rPr>
          <t>Lab Name</t>
        </r>
        <r>
          <rPr>
            <sz val="14"/>
            <color indexed="81"/>
            <rFont val="Tahoma"/>
            <family val="2"/>
          </rPr>
          <t xml:space="preserve">
Enter the laboratory name completing the manure group analysis.
For book values enter the reference. For example Penn State Agronomy Guide.
</t>
        </r>
        <r>
          <rPr>
            <sz val="9"/>
            <color indexed="81"/>
            <rFont val="Tahoma"/>
            <family val="2"/>
          </rPr>
          <t xml:space="preserve">
</t>
        </r>
      </text>
    </comment>
    <comment ref="L12" authorId="0" shapeId="0" xr:uid="{9C8D41EE-DD01-48EF-A7ED-8BC18A7C2EFF}">
      <text>
        <r>
          <rPr>
            <b/>
            <sz val="14"/>
            <color indexed="81"/>
            <rFont val="Tahoma"/>
            <family val="2"/>
          </rPr>
          <t>Manure Type</t>
        </r>
        <r>
          <rPr>
            <sz val="14"/>
            <color indexed="81"/>
            <rFont val="Tahoma"/>
            <family val="2"/>
          </rPr>
          <t xml:space="preserve">
Select the manure type from the drop-down list.
The blended manure will be assigned the manure type from the largest contributing manure group.
</t>
        </r>
        <r>
          <rPr>
            <sz val="9"/>
            <color indexed="81"/>
            <rFont val="Tahoma"/>
            <family val="2"/>
          </rPr>
          <t xml:space="preserve">
</t>
        </r>
      </text>
    </comment>
    <comment ref="N12" authorId="1" shapeId="0" xr:uid="{668554F2-3221-4679-90D2-669AAECE1B14}">
      <text>
        <r>
          <rPr>
            <b/>
            <sz val="12"/>
            <color indexed="81"/>
            <rFont val="Tahoma"/>
            <family val="2"/>
          </rPr>
          <t>Total Nitrogen (lbs/ton or 1000 gal)</t>
        </r>
        <r>
          <rPr>
            <sz val="12"/>
            <color indexed="81"/>
            <rFont val="Tahoma"/>
            <family val="2"/>
          </rPr>
          <t xml:space="preserve">
Enter the Total Nitrogen analysis result from the manure report.
</t>
        </r>
        <r>
          <rPr>
            <sz val="11"/>
            <color indexed="81"/>
            <rFont val="Tahoma"/>
            <family val="2"/>
          </rPr>
          <t xml:space="preserve">
</t>
        </r>
      </text>
    </comment>
    <comment ref="O12" authorId="1" shapeId="0" xr:uid="{2CE6A8FB-4F29-4088-A3B3-57BF1CCC22F7}">
      <text>
        <r>
          <rPr>
            <b/>
            <sz val="12"/>
            <color indexed="81"/>
            <rFont val="Tahoma"/>
            <family val="2"/>
          </rPr>
          <t>Ammonium N (NH4-N) (lbs/ton or 1000 gal)</t>
        </r>
        <r>
          <rPr>
            <sz val="12"/>
            <color indexed="81"/>
            <rFont val="Tahoma"/>
            <family val="2"/>
          </rPr>
          <t xml:space="preserve">
Enter the Ammonium N analysis result from the manure report.
</t>
        </r>
        <r>
          <rPr>
            <sz val="11"/>
            <color indexed="81"/>
            <rFont val="Tahoma"/>
            <family val="2"/>
          </rPr>
          <t xml:space="preserve">
</t>
        </r>
      </text>
    </comment>
    <comment ref="P12" authorId="1" shapeId="0" xr:uid="{FD528653-05B9-4B99-96DE-72303F54164C}">
      <text>
        <r>
          <rPr>
            <b/>
            <sz val="12"/>
            <color indexed="81"/>
            <rFont val="Tahoma"/>
            <family val="2"/>
          </rPr>
          <t>T</t>
        </r>
        <r>
          <rPr>
            <b/>
            <sz val="14"/>
            <color indexed="81"/>
            <rFont val="Tahoma"/>
            <family val="2"/>
          </rPr>
          <t>otal Phosphate (P</t>
        </r>
        <r>
          <rPr>
            <b/>
            <vertAlign val="subscript"/>
            <sz val="14"/>
            <color indexed="81"/>
            <rFont val="Tahoma"/>
            <family val="2"/>
          </rPr>
          <t>2</t>
        </r>
        <r>
          <rPr>
            <b/>
            <sz val="14"/>
            <color indexed="81"/>
            <rFont val="Tahoma"/>
            <family val="2"/>
          </rPr>
          <t>O</t>
        </r>
        <r>
          <rPr>
            <b/>
            <vertAlign val="subscript"/>
            <sz val="14"/>
            <color indexed="81"/>
            <rFont val="Tahoma"/>
            <family val="2"/>
          </rPr>
          <t>5</t>
        </r>
        <r>
          <rPr>
            <b/>
            <sz val="14"/>
            <color indexed="81"/>
            <rFont val="Tahoma"/>
            <family val="2"/>
          </rPr>
          <t xml:space="preserve">) (lbs/ton or 1000 gal)
</t>
        </r>
        <r>
          <rPr>
            <sz val="14"/>
            <color indexed="81"/>
            <rFont val="Tahoma"/>
            <family val="2"/>
          </rPr>
          <t xml:space="preserve">
Enter the Phosphate analysis results from the manure report.
</t>
        </r>
        <r>
          <rPr>
            <sz val="11"/>
            <color indexed="81"/>
            <rFont val="Tahoma"/>
            <family val="2"/>
          </rPr>
          <t xml:space="preserve">
</t>
        </r>
      </text>
    </comment>
    <comment ref="Q12" authorId="1" shapeId="0" xr:uid="{964348A0-DAD3-4303-986E-072BA1616B05}">
      <text>
        <r>
          <rPr>
            <sz val="14"/>
            <color indexed="81"/>
            <rFont val="Tahoma"/>
            <family val="2"/>
          </rPr>
          <t>T</t>
        </r>
        <r>
          <rPr>
            <b/>
            <sz val="14"/>
            <color indexed="81"/>
            <rFont val="Tahoma"/>
            <family val="2"/>
          </rPr>
          <t xml:space="preserve">otal Potash (K2O) (lbs/ton or 1000 gal)
</t>
        </r>
        <r>
          <rPr>
            <sz val="14"/>
            <color indexed="81"/>
            <rFont val="Tahoma"/>
            <family val="2"/>
          </rPr>
          <t xml:space="preserve">
Enter the analysis result from the manure report.</t>
        </r>
      </text>
    </comment>
    <comment ref="R12" authorId="1" shapeId="0" xr:uid="{4B22EA84-28C6-4C1A-8D6E-A99855FB6797}">
      <text>
        <r>
          <rPr>
            <b/>
            <sz val="14"/>
            <color indexed="81"/>
            <rFont val="Tahoma"/>
            <family val="2"/>
          </rPr>
          <t xml:space="preserve">Percent Solids
</t>
        </r>
        <r>
          <rPr>
            <sz val="14"/>
            <color indexed="81"/>
            <rFont val="Tahoma"/>
            <family val="2"/>
          </rPr>
          <t xml:space="preserve">
Enter analysis results from manure report(s).
For very liquid manures, less than 5 percent solids, the nitrogen availability will be increased by 20% after one day for very liquid manures to account for soaking in on application when using Table 1.2-12.(This does not apply to late fall or winter applications).
</t>
        </r>
        <r>
          <rPr>
            <sz val="12"/>
            <color indexed="81"/>
            <rFont val="Tahoma"/>
            <family val="2"/>
          </rPr>
          <t xml:space="preserve">
</t>
        </r>
        <r>
          <rPr>
            <sz val="11"/>
            <color indexed="81"/>
            <rFont val="Tahoma"/>
            <family val="2"/>
          </rPr>
          <t xml:space="preserve">
</t>
        </r>
      </text>
    </comment>
    <comment ref="S12" authorId="1" shapeId="0" xr:uid="{B476A609-F256-4FCF-89A5-E4B15EC39CE2}">
      <text>
        <r>
          <rPr>
            <b/>
            <sz val="14"/>
            <color indexed="81"/>
            <rFont val="Tahoma"/>
            <family val="2"/>
          </rPr>
          <t xml:space="preserve">PSC Value (Enter analytical or book value)
</t>
        </r>
        <r>
          <rPr>
            <sz val="14"/>
            <color indexed="81"/>
            <rFont val="Tahoma"/>
            <family val="2"/>
          </rPr>
          <t xml:space="preserve">
PSC Value (Enter analytical or book value)
Enter analysis results from manure report(s) or a select a book value from the dropdown list.
PSC book values:
• Swine manure 1.0
• Veal 1.0
• Broiler, Layer, Turkey, Duck 0.8
• Dairy – Liquid or Bedded Pack 0.8
• Other (Beef, Horse, Sheep, Goat) 0.8
• Biosolids
• BPR Biosolids 0.8
• All biosolids (except BPR) 0.4</t>
        </r>
        <r>
          <rPr>
            <sz val="12"/>
            <color indexed="81"/>
            <rFont val="Tahoma"/>
            <family val="2"/>
          </rPr>
          <t xml:space="preserve">
</t>
        </r>
      </text>
    </comment>
    <comment ref="T12" authorId="0" shapeId="0" xr:uid="{024209A4-526C-4563-A0AD-CA02B3B7C96E}">
      <text>
        <r>
          <rPr>
            <b/>
            <sz val="14"/>
            <color indexed="81"/>
            <rFont val="Tahoma"/>
            <family val="2"/>
          </rPr>
          <t>Manure Group Organic N</t>
        </r>
        <r>
          <rPr>
            <sz val="14"/>
            <color indexed="81"/>
            <rFont val="Tahoma"/>
            <family val="2"/>
          </rPr>
          <t xml:space="preserve">
The Organinc Nitrogen is determined by subtracting the Ammonium N (NH4-N) from the Total Nitrogen (N).
</t>
        </r>
      </text>
    </comment>
  </commentList>
</comments>
</file>

<file path=xl/sharedStrings.xml><?xml version="1.0" encoding="utf-8"?>
<sst xmlns="http://schemas.openxmlformats.org/spreadsheetml/2006/main" count="23" uniqueCount="23">
  <si>
    <t>Blended Manure Analysis</t>
  </si>
  <si>
    <t>Manure Group  1</t>
  </si>
  <si>
    <t>Manure Group 2</t>
  </si>
  <si>
    <t>Select
the Units
(Gal. or Ton)</t>
  </si>
  <si>
    <t>Manure Type</t>
  </si>
  <si>
    <t>Manure Unit
(lbs/ton or 1000 gal)</t>
  </si>
  <si>
    <t>Enter
Manure Group Quantity in Mixture</t>
  </si>
  <si>
    <t>Gal. or Converted to Gal.</t>
  </si>
  <si>
    <t>Percent of Blended Manure Group</t>
  </si>
  <si>
    <t>Manure Report Date
(most Recent)</t>
  </si>
  <si>
    <t>Enter the information in this row into the NBS Manure Group</t>
  </si>
  <si>
    <t>Blended Manure Calculator</t>
  </si>
  <si>
    <t>Lab Name</t>
  </si>
  <si>
    <t>Manure Group Organic N</t>
  </si>
  <si>
    <t>Manure Group Id</t>
  </si>
  <si>
    <t>Total Nitrogen
(N)
(lbs/ton or 1000 gal)</t>
  </si>
  <si>
    <t>Ammonium N
(NH4-N)
(lbs/ton or 1000 gal)</t>
  </si>
  <si>
    <t>Total Phosphate
(P2O5)
(lbs/ton or 1000 gal)</t>
  </si>
  <si>
    <t>Total Potash
(K2O)
(lbs/ton or 1000 gal)</t>
  </si>
  <si>
    <t>Percent
Solids</t>
  </si>
  <si>
    <t>PSC Value
(Enter analytical or book value)</t>
  </si>
  <si>
    <t>BMC Version 1.0 2022-10</t>
  </si>
  <si>
    <t>Blended Manure Calculator Version 1.0 -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</si>
</sst>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sz val="10"/>
      <name val="Arial"/>
      <family val="2"/>
    </font>
    <font>
      <sz val="11"/>
      <name val="Calibri"/>
      <family val="2"/>
      <scheme val="minor"/>
    </font>
    <font>
      <sz val="14"/>
      <name val="Calibri"/>
      <family val="2"/>
      <scheme val="minor"/>
    </font>
    <font>
      <sz val="12"/>
      <name val="Calibri"/>
      <family val="2"/>
      <scheme val="minor"/>
    </font>
    <font>
      <sz val="12"/>
      <color theme="0"/>
      <name val="Calibri"/>
      <family val="2"/>
      <scheme val="minor"/>
    </font>
    <font>
      <sz val="9"/>
      <color indexed="81"/>
      <name val="Tahoma"/>
      <family val="2"/>
    </font>
    <font>
      <sz val="12"/>
      <color indexed="81"/>
      <name val="Tahoma"/>
      <family val="2"/>
    </font>
    <font>
      <sz val="14"/>
      <color theme="1"/>
      <name val="Arial"/>
      <family val="2"/>
    </font>
    <font>
      <b/>
      <sz val="12"/>
      <color theme="0"/>
      <name val="Arial"/>
      <family val="2"/>
    </font>
    <font>
      <sz val="14"/>
      <color indexed="81"/>
      <name val="Tahoma"/>
      <family val="2"/>
    </font>
    <font>
      <u/>
      <sz val="14"/>
      <color indexed="81"/>
      <name val="Tahoma"/>
      <family val="2"/>
    </font>
    <font>
      <b/>
      <sz val="14"/>
      <color indexed="81"/>
      <name val="Tahoma"/>
      <family val="2"/>
    </font>
    <font>
      <b/>
      <sz val="12"/>
      <color indexed="81"/>
      <name val="Tahoma"/>
      <family val="2"/>
    </font>
    <font>
      <sz val="11"/>
      <color indexed="81"/>
      <name val="Tahoma"/>
      <family val="2"/>
    </font>
    <font>
      <b/>
      <vertAlign val="subscript"/>
      <sz val="14"/>
      <color indexed="81"/>
      <name val="Tahoma"/>
      <family val="2"/>
    </font>
    <font>
      <b/>
      <sz val="14"/>
      <name val="Calibri"/>
      <family val="2"/>
      <scheme val="minor"/>
    </font>
    <font>
      <b/>
      <sz val="28"/>
      <color theme="0"/>
      <name val="Arial"/>
      <family val="2"/>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0070C0"/>
        <bgColor theme="4"/>
      </patternFill>
    </fill>
    <fill>
      <gradientFill degree="270">
        <stop position="0">
          <color theme="9" tint="0.80001220740379042"/>
        </stop>
        <stop position="1">
          <color theme="9" tint="0.40000610370189521"/>
        </stop>
      </gradientFill>
    </fill>
  </fills>
  <borders count="2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medium">
        <color indexed="64"/>
      </top>
      <bottom style="medium">
        <color indexed="64"/>
      </bottom>
      <diagonal/>
    </border>
    <border>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hair">
        <color indexed="64"/>
      </right>
      <top/>
      <bottom style="hair">
        <color indexed="64"/>
      </bottom>
      <diagonal/>
    </border>
    <border>
      <left/>
      <right style="medium">
        <color auto="1"/>
      </right>
      <top style="medium">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auto="1"/>
      </left>
      <right/>
      <top style="medium">
        <color indexed="64"/>
      </top>
      <bottom/>
      <diagonal/>
    </border>
    <border>
      <left/>
      <right style="hair">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right/>
      <top/>
      <bottom style="thick">
        <color auto="1"/>
      </bottom>
      <diagonal/>
    </border>
  </borders>
  <cellStyleXfs count="2">
    <xf numFmtId="0" fontId="0" fillId="0" borderId="0"/>
    <xf numFmtId="0" fontId="1" fillId="0" borderId="0"/>
  </cellStyleXfs>
  <cellXfs count="48">
    <xf numFmtId="0" fontId="0" fillId="0" borderId="0" xfId="0"/>
    <xf numFmtId="0" fontId="2" fillId="0" borderId="0" xfId="0" applyFont="1" applyProtection="1">
      <protection hidden="1"/>
    </xf>
    <xf numFmtId="0" fontId="3" fillId="0" borderId="0" xfId="0" applyFont="1" applyAlignment="1" applyProtection="1">
      <alignment horizontal="center" vertical="center" wrapText="1"/>
      <protection hidden="1"/>
    </xf>
    <xf numFmtId="3" fontId="3" fillId="2" borderId="1" xfId="0" applyNumberFormat="1" applyFont="1" applyFill="1" applyBorder="1" applyAlignment="1" applyProtection="1">
      <alignment horizontal="center" vertical="center" wrapText="1"/>
      <protection locked="0"/>
    </xf>
    <xf numFmtId="165" fontId="4" fillId="3" borderId="2" xfId="0" applyNumberFormat="1" applyFont="1" applyFill="1" applyBorder="1" applyAlignment="1" applyProtection="1">
      <alignment horizontal="right" vertical="center" wrapText="1"/>
      <protection hidden="1"/>
    </xf>
    <xf numFmtId="165" fontId="4" fillId="3" borderId="3" xfId="0" applyNumberFormat="1" applyFont="1" applyFill="1" applyBorder="1" applyAlignment="1" applyProtection="1">
      <alignment horizontal="left" vertical="center" wrapText="1"/>
      <protection hidden="1"/>
    </xf>
    <xf numFmtId="3" fontId="4" fillId="0" borderId="1" xfId="0" applyNumberFormat="1" applyFont="1" applyBorder="1" applyAlignment="1" applyProtection="1">
      <alignment horizontal="center" vertical="center" wrapText="1"/>
      <protection hidden="1"/>
    </xf>
    <xf numFmtId="3" fontId="3" fillId="2" borderId="4" xfId="0" applyNumberFormat="1" applyFont="1" applyFill="1" applyBorder="1" applyAlignment="1" applyProtection="1">
      <alignment horizontal="center" vertical="center" wrapText="1"/>
      <protection locked="0"/>
    </xf>
    <xf numFmtId="3" fontId="4" fillId="0" borderId="4" xfId="0" applyNumberFormat="1" applyFont="1" applyBorder="1" applyAlignment="1" applyProtection="1">
      <alignment horizontal="center" vertical="center" wrapText="1"/>
      <protection hidden="1"/>
    </xf>
    <xf numFmtId="165" fontId="4" fillId="3" borderId="7" xfId="0" applyNumberFormat="1" applyFont="1" applyFill="1" applyBorder="1" applyAlignment="1" applyProtection="1">
      <alignment horizontal="left" vertical="center" wrapText="1"/>
      <protection hidden="1"/>
    </xf>
    <xf numFmtId="3" fontId="5" fillId="3" borderId="9" xfId="0" applyNumberFormat="1" applyFont="1" applyFill="1" applyBorder="1" applyAlignment="1" applyProtection="1">
      <alignment horizontal="right" vertical="center" wrapText="1"/>
      <protection hidden="1"/>
    </xf>
    <xf numFmtId="0" fontId="3" fillId="0" borderId="1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2" fontId="4" fillId="3" borderId="13" xfId="0" applyNumberFormat="1" applyFont="1" applyFill="1" applyBorder="1" applyAlignment="1" applyProtection="1">
      <alignment horizontal="center" vertical="center" wrapText="1"/>
      <protection hidden="1"/>
    </xf>
    <xf numFmtId="0" fontId="2" fillId="4" borderId="15" xfId="0" applyFont="1" applyFill="1" applyBorder="1" applyAlignment="1" applyProtection="1">
      <alignment wrapText="1"/>
      <protection hidden="1"/>
    </xf>
    <xf numFmtId="0" fontId="3" fillId="2" borderId="1"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14" fontId="3" fillId="2" borderId="4"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hidden="1"/>
    </xf>
    <xf numFmtId="164" fontId="3" fillId="2" borderId="1" xfId="0" applyNumberFormat="1" applyFont="1" applyFill="1" applyBorder="1" applyAlignment="1" applyProtection="1">
      <alignment horizontal="center" vertical="center" wrapText="1"/>
      <protection locked="0"/>
    </xf>
    <xf numFmtId="164" fontId="3" fillId="2" borderId="2" xfId="0" applyNumberFormat="1" applyFont="1" applyFill="1" applyBorder="1" applyAlignment="1" applyProtection="1">
      <alignment horizontal="center" vertical="center" wrapText="1"/>
      <protection locked="0"/>
    </xf>
    <xf numFmtId="2" fontId="8" fillId="2" borderId="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8" fillId="3" borderId="21" xfId="0" applyFont="1" applyFill="1" applyBorder="1" applyAlignment="1" applyProtection="1">
      <alignment horizontal="center" vertical="center" wrapText="1"/>
      <protection hidden="1"/>
    </xf>
    <xf numFmtId="164" fontId="3" fillId="2" borderId="21" xfId="0" applyNumberFormat="1" applyFont="1" applyFill="1" applyBorder="1" applyAlignment="1" applyProtection="1">
      <alignment horizontal="center" vertical="center" wrapText="1"/>
      <protection locked="0"/>
    </xf>
    <xf numFmtId="164" fontId="3" fillId="2" borderId="4" xfId="0" applyNumberFormat="1" applyFont="1" applyFill="1" applyBorder="1" applyAlignment="1" applyProtection="1">
      <alignment horizontal="center" vertical="center" wrapText="1"/>
      <protection locked="0"/>
    </xf>
    <xf numFmtId="164" fontId="3" fillId="2" borderId="5" xfId="0" applyNumberFormat="1" applyFont="1" applyFill="1" applyBorder="1" applyAlignment="1" applyProtection="1">
      <alignment horizontal="center" vertical="center" wrapText="1"/>
      <protection locked="0"/>
    </xf>
    <xf numFmtId="2" fontId="8" fillId="2" borderId="4" xfId="0" applyNumberFormat="1"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hidden="1"/>
    </xf>
    <xf numFmtId="164" fontId="3" fillId="5" borderId="6" xfId="0" applyNumberFormat="1" applyFont="1" applyFill="1" applyBorder="1" applyAlignment="1" applyProtection="1">
      <alignment horizontal="center" vertical="center" wrapText="1"/>
      <protection hidden="1"/>
    </xf>
    <xf numFmtId="164" fontId="3" fillId="2" borderId="11" xfId="0" applyNumberFormat="1" applyFont="1" applyFill="1" applyBorder="1" applyAlignment="1" applyProtection="1">
      <alignment horizontal="center" vertical="center" wrapText="1"/>
      <protection locked="0"/>
    </xf>
    <xf numFmtId="0" fontId="9" fillId="4" borderId="17" xfId="0" applyFont="1" applyFill="1" applyBorder="1" applyAlignment="1" applyProtection="1">
      <alignment horizontal="center" vertical="center" wrapText="1"/>
      <protection hidden="1"/>
    </xf>
    <xf numFmtId="0" fontId="9" fillId="4"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0" fontId="3" fillId="0" borderId="22" xfId="0" applyFont="1" applyBorder="1" applyAlignment="1" applyProtection="1">
      <alignment vertical="center"/>
      <protection hidden="1"/>
    </xf>
    <xf numFmtId="0" fontId="3" fillId="0" borderId="0" xfId="0" applyFont="1" applyAlignment="1" applyProtection="1">
      <alignment horizontal="centerContinuous" vertical="center"/>
      <protection hidden="1"/>
    </xf>
    <xf numFmtId="0" fontId="2" fillId="0" borderId="0" xfId="0" applyFont="1" applyAlignment="1" applyProtection="1">
      <alignment horizontal="centerContinuous"/>
      <protection hidden="1"/>
    </xf>
    <xf numFmtId="0" fontId="16" fillId="0" borderId="23" xfId="0" applyFont="1" applyBorder="1" applyAlignment="1" applyProtection="1">
      <alignment horizontal="centerContinuous" vertical="center"/>
      <protection hidden="1"/>
    </xf>
    <xf numFmtId="0" fontId="2" fillId="0" borderId="23" xfId="0" applyFont="1" applyBorder="1" applyAlignment="1" applyProtection="1">
      <alignment horizontal="centerContinuous"/>
      <protection hidden="1"/>
    </xf>
    <xf numFmtId="0" fontId="3" fillId="0" borderId="23" xfId="0" applyFont="1" applyBorder="1" applyAlignment="1" applyProtection="1">
      <alignment horizontal="centerContinuous" vertical="center"/>
      <protection hidden="1"/>
    </xf>
    <xf numFmtId="0" fontId="9" fillId="4" borderId="17"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0" fontId="5" fillId="3" borderId="20" xfId="0" applyFont="1" applyFill="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hidden="1"/>
    </xf>
    <xf numFmtId="0" fontId="17" fillId="4" borderId="19" xfId="0" applyFont="1" applyFill="1" applyBorder="1" applyAlignment="1" applyProtection="1">
      <alignment horizontal="center" vertical="center" wrapText="1"/>
      <protection hidden="1"/>
    </xf>
    <xf numFmtId="0" fontId="17" fillId="4" borderId="14" xfId="0" applyFont="1" applyFill="1" applyBorder="1" applyAlignment="1" applyProtection="1">
      <alignment horizontal="center" vertical="center" wrapText="1"/>
      <protection hidden="1"/>
    </xf>
    <xf numFmtId="0" fontId="17" fillId="4" borderId="16" xfId="0" applyFont="1" applyFill="1" applyBorder="1" applyAlignment="1" applyProtection="1">
      <alignment horizontal="center" vertical="center" wrapText="1"/>
      <protection hidden="1"/>
    </xf>
  </cellXfs>
  <cellStyles count="2">
    <cellStyle name="Normal" xfId="0" builtinId="0"/>
    <cellStyle name="Normal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20</xdr:col>
      <xdr:colOff>854754</xdr:colOff>
      <xdr:row>19</xdr:row>
      <xdr:rowOff>116635</xdr:rowOff>
    </xdr:from>
    <xdr:to>
      <xdr:col>26</xdr:col>
      <xdr:colOff>470356</xdr:colOff>
      <xdr:row>42</xdr:row>
      <xdr:rowOff>67739</xdr:rowOff>
    </xdr:to>
    <xdr:sp macro="" textlink="">
      <xdr:nvSpPr>
        <xdr:cNvPr id="2" name="Rounded Rectangle 8">
          <a:extLst>
            <a:ext uri="{FF2B5EF4-FFF2-40B4-BE49-F238E27FC236}">
              <a16:creationId xmlns:a16="http://schemas.microsoft.com/office/drawing/2014/main" id="{45117951-0DAB-4457-AEE3-7D3E35E6D1A0}"/>
            </a:ext>
          </a:extLst>
        </xdr:cNvPr>
        <xdr:cNvSpPr/>
      </xdr:nvSpPr>
      <xdr:spPr>
        <a:xfrm>
          <a:off x="15078754" y="13335218"/>
          <a:ext cx="3690185" cy="4332604"/>
        </a:xfrm>
        <a:prstGeom prst="roundRect">
          <a:avLst/>
        </a:prstGeom>
        <a:solidFill>
          <a:schemeClr val="accent2"/>
        </a:solidFill>
        <a:scene3d>
          <a:camera prst="orthographicFront">
            <a:rot lat="0" lon="0" rev="0"/>
          </a:camera>
          <a:lightRig rig="threePt" dir="t">
            <a:rot lat="0" lon="0" rev="1200000"/>
          </a:lightRig>
        </a:scene3d>
        <a:sp3d>
          <a:bevelT w="63500" h="25400" prst="slope"/>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2000" b="1">
              <a:solidFill>
                <a:schemeClr val="bg1"/>
              </a:solidFill>
            </a:rPr>
            <a:t>Instructions:</a:t>
          </a:r>
        </a:p>
        <a:p>
          <a:pPr algn="l"/>
          <a:endParaRPr lang="en-US" sz="1400" b="1">
            <a:solidFill>
              <a:schemeClr val="bg1"/>
            </a:solidFill>
          </a:endParaRPr>
        </a:p>
        <a:p>
          <a:pPr algn="l"/>
          <a:r>
            <a:rPr lang="en-US" sz="1400" b="1">
              <a:solidFill>
                <a:schemeClr val="bg1"/>
              </a:solidFill>
            </a:rPr>
            <a:t>Complete the yellow shaded cells.</a:t>
          </a:r>
          <a:r>
            <a:rPr lang="en-US" sz="1400" b="1" baseline="0">
              <a:solidFill>
                <a:schemeClr val="bg1"/>
              </a:solidFill>
            </a:rPr>
            <a:t> </a:t>
          </a:r>
          <a:endParaRPr lang="en-US" sz="1400" b="1">
            <a:solidFill>
              <a:schemeClr val="bg1"/>
            </a:solidFill>
          </a:endParaRPr>
        </a:p>
        <a:p>
          <a:pPr algn="ctr"/>
          <a:endParaRPr lang="en-US" sz="1400" b="1">
            <a:solidFill>
              <a:schemeClr val="bg1"/>
            </a:solidFill>
          </a:endParaRPr>
        </a:p>
        <a:p>
          <a:pPr algn="l"/>
          <a:r>
            <a:rPr lang="en-US" sz="1400" b="1">
              <a:solidFill>
                <a:schemeClr val="bg1"/>
              </a:solidFill>
            </a:rPr>
            <a:t>Once</a:t>
          </a:r>
          <a:r>
            <a:rPr lang="en-US" sz="1400" b="1" baseline="0">
              <a:solidFill>
                <a:schemeClr val="bg1"/>
              </a:solidFill>
            </a:rPr>
            <a:t> the yellow cells are completed then enter the green shaded cell information into a Nutrient Balance Sheet or Nutrient Management Plan.</a:t>
          </a:r>
        </a:p>
        <a:p>
          <a:pPr algn="l"/>
          <a:endParaRPr lang="en-US" sz="1400" b="1" baseline="0">
            <a:solidFill>
              <a:schemeClr val="bg1"/>
            </a:solidFill>
          </a:endParaRPr>
        </a:p>
        <a:p>
          <a:pPr algn="l"/>
          <a:r>
            <a:rPr lang="en-US" sz="1400" b="1" baseline="0">
              <a:solidFill>
                <a:schemeClr val="bg1"/>
              </a:solidFill>
            </a:rPr>
            <a:t>The manure blend is considered atypical manure and is to be allocated using the N fractions method.</a:t>
          </a:r>
        </a:p>
        <a:p>
          <a:pPr algn="l"/>
          <a:endParaRPr lang="en-US" sz="1400" b="1">
            <a:solidFill>
              <a:schemeClr val="bg1"/>
            </a:solidFill>
          </a:endParaRPr>
        </a:p>
        <a:p>
          <a:pPr algn="l"/>
          <a:r>
            <a:rPr lang="en-US" sz="1400" b="1">
              <a:solidFill>
                <a:schemeClr val="bg1"/>
              </a:solidFill>
            </a:rPr>
            <a:t>This page is to be printed and submitted along</a:t>
          </a:r>
          <a:r>
            <a:rPr lang="en-US" sz="1400" b="1" baseline="0">
              <a:solidFill>
                <a:schemeClr val="bg1"/>
              </a:solidFill>
            </a:rPr>
            <a:t> with the any Nutrient Management Plan or Nutrient Balance Sheets where this manure mixture is land applied.</a:t>
          </a:r>
          <a:endParaRPr lang="en-US" sz="1400" b="1">
            <a:solidFill>
              <a:schemeClr val="bg1"/>
            </a:solidFill>
          </a:endParaRPr>
        </a:p>
        <a:p>
          <a:pPr algn="ctr"/>
          <a:endParaRPr lang="en-US" sz="1200" b="1">
            <a:solidFill>
              <a:schemeClr val="bg1"/>
            </a:solidFill>
          </a:endParaRPr>
        </a:p>
      </xdr:txBody>
    </xdr:sp>
    <xdr:clientData fPrintsWithSheet="0"/>
  </xdr:twoCellAnchor>
  <xdr:twoCellAnchor editAs="oneCell">
    <xdr:from>
      <xdr:col>2</xdr:col>
      <xdr:colOff>62651</xdr:colOff>
      <xdr:row>15</xdr:row>
      <xdr:rowOff>104645</xdr:rowOff>
    </xdr:from>
    <xdr:to>
      <xdr:col>19</xdr:col>
      <xdr:colOff>692221</xdr:colOff>
      <xdr:row>58</xdr:row>
      <xdr:rowOff>9127</xdr:rowOff>
    </xdr:to>
    <xdr:pic>
      <xdr:nvPicPr>
        <xdr:cNvPr id="4" name="Picture 3">
          <a:extLst>
            <a:ext uri="{FF2B5EF4-FFF2-40B4-BE49-F238E27FC236}">
              <a16:creationId xmlns:a16="http://schemas.microsoft.com/office/drawing/2014/main" id="{0B958BE0-9DCB-4C41-81E4-E4061119D596}"/>
            </a:ext>
          </a:extLst>
        </xdr:cNvPr>
        <xdr:cNvPicPr>
          <a:picLocks noChangeAspect="1"/>
        </xdr:cNvPicPr>
      </xdr:nvPicPr>
      <xdr:blipFill>
        <a:blip xmlns:r="http://schemas.openxmlformats.org/officeDocument/2006/relationships" r:embed="rId1"/>
        <a:stretch>
          <a:fillRect/>
        </a:stretch>
      </xdr:blipFill>
      <xdr:spPr>
        <a:xfrm>
          <a:off x="369568" y="12275478"/>
          <a:ext cx="13837570" cy="8381732"/>
        </a:xfrm>
        <a:prstGeom prst="rect">
          <a:avLst/>
        </a:prstGeom>
        <a:ln w="25400">
          <a:solidFill>
            <a:schemeClr val="tx1"/>
          </a:solidFill>
        </a:ln>
      </xdr:spPr>
    </xdr:pic>
    <xdr:clientData/>
  </xdr:twoCellAnchor>
  <xdr:twoCellAnchor editAs="oneCell">
    <xdr:from>
      <xdr:col>2</xdr:col>
      <xdr:colOff>0</xdr:colOff>
      <xdr:row>2</xdr:row>
      <xdr:rowOff>67229</xdr:rowOff>
    </xdr:from>
    <xdr:to>
      <xdr:col>19</xdr:col>
      <xdr:colOff>694764</xdr:colOff>
      <xdr:row>4</xdr:row>
      <xdr:rowOff>4074583</xdr:rowOff>
    </xdr:to>
    <xdr:sp macro="" textlink="">
      <xdr:nvSpPr>
        <xdr:cNvPr id="3" name="Rounded Rectangle 8">
          <a:extLst>
            <a:ext uri="{FF2B5EF4-FFF2-40B4-BE49-F238E27FC236}">
              <a16:creationId xmlns:a16="http://schemas.microsoft.com/office/drawing/2014/main" id="{5C51422C-3F6E-4599-8242-959BF3B8F302}"/>
            </a:ext>
          </a:extLst>
        </xdr:cNvPr>
        <xdr:cNvSpPr/>
      </xdr:nvSpPr>
      <xdr:spPr>
        <a:xfrm>
          <a:off x="306917" y="257729"/>
          <a:ext cx="13902764" cy="4388354"/>
        </a:xfrm>
        <a:prstGeom prst="roundRect">
          <a:avLst/>
        </a:prstGeom>
        <a:solidFill>
          <a:schemeClr val="accent2"/>
        </a:solidFill>
        <a:scene3d>
          <a:camera prst="orthographicFront">
            <a:rot lat="0" lon="0" rev="0"/>
          </a:camera>
          <a:lightRig rig="threePt" dir="t">
            <a:rot lat="0" lon="0" rev="1200000"/>
          </a:lightRig>
        </a:scene3d>
        <a:sp3d>
          <a:bevelT w="63500" h="25400" prst="slope"/>
        </a:sp3d>
      </xdr:spPr>
      <xdr:style>
        <a:lnRef idx="0">
          <a:schemeClr val="accent6"/>
        </a:lnRef>
        <a:fillRef idx="3">
          <a:schemeClr val="accent6"/>
        </a:fillRef>
        <a:effectRef idx="3">
          <a:schemeClr val="accent6"/>
        </a:effectRef>
        <a:fontRef idx="minor">
          <a:schemeClr val="lt1"/>
        </a:fontRef>
      </xdr:style>
      <xdr:txBody>
        <a:bodyPr vertOverflow="clip" horzOverflow="clip" rtlCol="0" anchor="t" anchorCtr="0"/>
        <a:lstStyle/>
        <a:p>
          <a:pPr algn="ctr"/>
          <a:r>
            <a:rPr lang="en-US" sz="2000" b="1">
              <a:solidFill>
                <a:schemeClr val="bg1"/>
              </a:solidFill>
            </a:rPr>
            <a:t>Instructions:</a:t>
          </a:r>
        </a:p>
        <a:p>
          <a:r>
            <a:rPr lang="en-US" sz="1400">
              <a:solidFill>
                <a:schemeClr val="lt1"/>
              </a:solidFill>
              <a:effectLst/>
              <a:latin typeface="+mn-lt"/>
              <a:ea typeface="+mn-ea"/>
              <a:cs typeface="+mn-cs"/>
            </a:rPr>
            <a:t>This planning tool was developed to determine the nutrient composition of a blended manure groups.  It is intended to be used as a planning tool primarily when manure from a Farm regulated under Act 38 is exporting manure to a non-Act 38 Farm.</a:t>
          </a:r>
        </a:p>
        <a:p>
          <a:endParaRPr lang="en-US" sz="1400">
            <a:solidFill>
              <a:schemeClr val="lt1"/>
            </a:solidFill>
            <a:effectLst/>
            <a:latin typeface="+mn-lt"/>
            <a:ea typeface="+mn-ea"/>
            <a:cs typeface="+mn-cs"/>
          </a:endParaRPr>
        </a:p>
        <a:p>
          <a:r>
            <a:rPr lang="en-US" sz="1400">
              <a:solidFill>
                <a:schemeClr val="lt1"/>
              </a:solidFill>
              <a:effectLst/>
              <a:latin typeface="+mn-lt"/>
              <a:ea typeface="+mn-ea"/>
              <a:cs typeface="+mn-cs"/>
            </a:rPr>
            <a:t>Please be aware that in situation like this, </a:t>
          </a:r>
          <a:r>
            <a:rPr lang="en-US" sz="1400" b="1" u="sng">
              <a:solidFill>
                <a:schemeClr val="lt1"/>
              </a:solidFill>
              <a:effectLst/>
              <a:latin typeface="+mn-lt"/>
              <a:ea typeface="+mn-ea"/>
              <a:cs typeface="+mn-cs"/>
            </a:rPr>
            <a:t>it is</a:t>
          </a:r>
          <a:r>
            <a:rPr lang="en-US" sz="1400">
              <a:solidFill>
                <a:schemeClr val="lt1"/>
              </a:solidFill>
              <a:effectLst/>
              <a:latin typeface="+mn-lt"/>
              <a:ea typeface="+mn-ea"/>
              <a:cs typeface="+mn-cs"/>
            </a:rPr>
            <a:t> </a:t>
          </a:r>
          <a:r>
            <a:rPr lang="en-US" sz="1400" b="1" u="sng">
              <a:solidFill>
                <a:schemeClr val="lt1"/>
              </a:solidFill>
              <a:effectLst/>
              <a:latin typeface="+mn-lt"/>
              <a:ea typeface="+mn-ea"/>
              <a:cs typeface="+mn-cs"/>
            </a:rPr>
            <a:t>preferred that nutrient values are obtained from a current representative manure analysis after manure is blended</a:t>
          </a:r>
          <a:r>
            <a:rPr lang="en-US" sz="1400">
              <a:solidFill>
                <a:schemeClr val="lt1"/>
              </a:solidFill>
              <a:effectLst/>
              <a:latin typeface="+mn-lt"/>
              <a:ea typeface="+mn-ea"/>
              <a:cs typeface="+mn-cs"/>
            </a:rPr>
            <a:t>.  </a:t>
          </a:r>
        </a:p>
        <a:p>
          <a:endParaRPr lang="en-US" sz="1400">
            <a:solidFill>
              <a:schemeClr val="lt1"/>
            </a:solidFill>
            <a:effectLst/>
            <a:latin typeface="+mn-lt"/>
            <a:ea typeface="+mn-ea"/>
            <a:cs typeface="+mn-cs"/>
          </a:endParaRPr>
        </a:p>
        <a:p>
          <a:r>
            <a:rPr lang="en-US" sz="1400">
              <a:solidFill>
                <a:schemeClr val="lt1"/>
              </a:solidFill>
              <a:effectLst/>
              <a:latin typeface="+mn-lt"/>
              <a:ea typeface="+mn-ea"/>
              <a:cs typeface="+mn-cs"/>
            </a:rPr>
            <a:t>When manure sampling is not possible or practical this calculator can be used to estimate nutrient values for planning purposes.</a:t>
          </a:r>
        </a:p>
        <a:p>
          <a:r>
            <a:rPr lang="en-US" sz="1400">
              <a:solidFill>
                <a:schemeClr val="lt1"/>
              </a:solidFill>
              <a:effectLst/>
              <a:latin typeface="+mn-lt"/>
              <a:ea typeface="+mn-ea"/>
              <a:cs typeface="+mn-cs"/>
            </a:rPr>
            <a:t>In the Blended Manure Calculator, enter the manure group information and nutrient values of the two manure types, as well as the relative quantity of each one (gallons or tons).  The spreadsheet will calculate the nutrient content of the new blended manure, which you can then copy into the Nutrient Balance Sheet spreadsheet as a manure group to develop a planned rate with.</a:t>
          </a:r>
        </a:p>
        <a:p>
          <a:r>
            <a:rPr lang="en-US" sz="1400">
              <a:solidFill>
                <a:schemeClr val="lt1"/>
              </a:solidFill>
              <a:effectLst/>
              <a:latin typeface="+mn-lt"/>
              <a:ea typeface="+mn-ea"/>
              <a:cs typeface="+mn-cs"/>
            </a:rPr>
            <a:t>Because the manure is a blend of different species, it becomes “atypical” and is required to be planned using the N fractions method for determining nitrogen availability in the season applied.  This means a planned application season and management ending in “1.2-12” needs to be selected in the NMP or NBS planning tools.</a:t>
          </a:r>
        </a:p>
        <a:p>
          <a:endParaRPr lang="en-US" sz="1400">
            <a:solidFill>
              <a:schemeClr val="lt1"/>
            </a:solidFill>
            <a:effectLst/>
            <a:latin typeface="+mn-lt"/>
            <a:ea typeface="+mn-ea"/>
            <a:cs typeface="+mn-cs"/>
          </a:endParaRPr>
        </a:p>
        <a:p>
          <a:r>
            <a:rPr lang="en-US" sz="1400">
              <a:solidFill>
                <a:schemeClr val="lt1"/>
              </a:solidFill>
              <a:effectLst/>
              <a:latin typeface="+mn-lt"/>
              <a:ea typeface="+mn-ea"/>
              <a:cs typeface="+mn-cs"/>
            </a:rPr>
            <a:t>If a manure analysis report is available, it will contain both the ammonium N and organic N content of the manure listed, which is needed for the N fractions method of planning.  A</a:t>
          </a:r>
          <a:r>
            <a:rPr lang="en-US" sz="1400" baseline="0">
              <a:solidFill>
                <a:schemeClr val="lt1"/>
              </a:solidFill>
              <a:effectLst/>
              <a:latin typeface="+mn-lt"/>
              <a:ea typeface="+mn-ea"/>
              <a:cs typeface="+mn-cs"/>
            </a:rPr>
            <a:t> </a:t>
          </a:r>
          <a:r>
            <a:rPr lang="en-US" sz="1400">
              <a:solidFill>
                <a:schemeClr val="lt1"/>
              </a:solidFill>
              <a:effectLst/>
              <a:latin typeface="+mn-lt"/>
              <a:ea typeface="+mn-ea"/>
              <a:cs typeface="+mn-cs"/>
            </a:rPr>
            <a:t>manure analysis with both the ammonium N and organic</a:t>
          </a:r>
          <a:r>
            <a:rPr lang="en-US" sz="1400" baseline="0">
              <a:solidFill>
                <a:schemeClr val="lt1"/>
              </a:solidFill>
              <a:effectLst/>
              <a:latin typeface="+mn-lt"/>
              <a:ea typeface="+mn-ea"/>
              <a:cs typeface="+mn-cs"/>
            </a:rPr>
            <a:t> may </a:t>
          </a:r>
          <a:r>
            <a:rPr lang="en-US" sz="1400">
              <a:solidFill>
                <a:schemeClr val="lt1"/>
              </a:solidFill>
              <a:effectLst/>
              <a:latin typeface="+mn-lt"/>
              <a:ea typeface="+mn-ea"/>
              <a:cs typeface="+mn-cs"/>
            </a:rPr>
            <a:t>no</a:t>
          </a:r>
          <a:r>
            <a:rPr lang="en-US" sz="1400" baseline="0">
              <a:solidFill>
                <a:schemeClr val="lt1"/>
              </a:solidFill>
              <a:effectLst/>
              <a:latin typeface="+mn-lt"/>
              <a:ea typeface="+mn-ea"/>
              <a:cs typeface="+mn-cs"/>
            </a:rPr>
            <a:t>t be </a:t>
          </a:r>
          <a:r>
            <a:rPr lang="en-US" sz="1400">
              <a:solidFill>
                <a:schemeClr val="lt1"/>
              </a:solidFill>
              <a:effectLst/>
              <a:latin typeface="+mn-lt"/>
              <a:ea typeface="+mn-ea"/>
              <a:cs typeface="+mn-cs"/>
            </a:rPr>
            <a:t>available for one of the manure groups.  </a:t>
          </a:r>
        </a:p>
        <a:p>
          <a:r>
            <a:rPr lang="en-US" sz="1400">
              <a:solidFill>
                <a:schemeClr val="lt1"/>
              </a:solidFill>
              <a:effectLst/>
              <a:latin typeface="+mn-lt"/>
              <a:ea typeface="+mn-ea"/>
              <a:cs typeface="+mn-cs"/>
            </a:rPr>
            <a:t>In that case, please consult the</a:t>
          </a:r>
          <a:r>
            <a:rPr lang="en-US" sz="1400" baseline="0">
              <a:solidFill>
                <a:schemeClr val="lt1"/>
              </a:solidFill>
              <a:effectLst/>
              <a:latin typeface="+mn-lt"/>
              <a:ea typeface="+mn-ea"/>
              <a:cs typeface="+mn-cs"/>
            </a:rPr>
            <a:t>  table to the right</a:t>
          </a:r>
          <a:r>
            <a:rPr lang="en-US" sz="1400">
              <a:solidFill>
                <a:schemeClr val="lt1"/>
              </a:solidFill>
              <a:effectLst/>
              <a:latin typeface="+mn-lt"/>
              <a:ea typeface="+mn-ea"/>
              <a:cs typeface="+mn-cs"/>
            </a:rPr>
            <a:t>which lists the book values for ammonium N and organic N of different manure types. You can use this table to estimate the ammonium N and organic N content of the particular manure component of the blend.</a:t>
          </a:r>
        </a:p>
        <a:p>
          <a:pPr algn="ctr"/>
          <a:endParaRPr lang="en-US" sz="1200" b="1">
            <a:solidFill>
              <a:schemeClr val="bg1"/>
            </a:solidFill>
          </a:endParaRPr>
        </a:p>
      </xdr:txBody>
    </xdr:sp>
    <xdr:clientData fPrintsWithSheet="0"/>
  </xdr:twoCellAnchor>
  <xdr:twoCellAnchor>
    <xdr:from>
      <xdr:col>20</xdr:col>
      <xdr:colOff>370417</xdr:colOff>
      <xdr:row>2</xdr:row>
      <xdr:rowOff>127000</xdr:rowOff>
    </xdr:from>
    <xdr:to>
      <xdr:col>36</xdr:col>
      <xdr:colOff>72423</xdr:colOff>
      <xdr:row>48</xdr:row>
      <xdr:rowOff>94118</xdr:rowOff>
    </xdr:to>
    <xdr:grpSp>
      <xdr:nvGrpSpPr>
        <xdr:cNvPr id="6" name="Group 5">
          <a:extLst>
            <a:ext uri="{FF2B5EF4-FFF2-40B4-BE49-F238E27FC236}">
              <a16:creationId xmlns:a16="http://schemas.microsoft.com/office/drawing/2014/main" id="{2CAD8B26-B3DE-4C28-8AF2-6CB25A6869FE}"/>
            </a:ext>
          </a:extLst>
        </xdr:cNvPr>
        <xdr:cNvGrpSpPr/>
      </xdr:nvGrpSpPr>
      <xdr:grpSpPr>
        <a:xfrm>
          <a:off x="14624299" y="664882"/>
          <a:ext cx="9720065" cy="16876795"/>
          <a:chOff x="10169769" y="173935"/>
          <a:chExt cx="9703256" cy="16847535"/>
        </a:xfrm>
      </xdr:grpSpPr>
      <xdr:pic>
        <xdr:nvPicPr>
          <xdr:cNvPr id="7" name="Picture 6">
            <a:extLst>
              <a:ext uri="{FF2B5EF4-FFF2-40B4-BE49-F238E27FC236}">
                <a16:creationId xmlns:a16="http://schemas.microsoft.com/office/drawing/2014/main" id="{E724655A-3310-11BC-2258-52A6763FD44C}"/>
              </a:ext>
            </a:extLst>
          </xdr:cNvPr>
          <xdr:cNvPicPr>
            <a:picLocks noChangeAspect="1"/>
          </xdr:cNvPicPr>
        </xdr:nvPicPr>
        <xdr:blipFill>
          <a:blip xmlns:r="http://schemas.openxmlformats.org/officeDocument/2006/relationships" r:embed="rId2"/>
          <a:stretch>
            <a:fillRect/>
          </a:stretch>
        </xdr:blipFill>
        <xdr:spPr>
          <a:xfrm>
            <a:off x="10169769" y="173935"/>
            <a:ext cx="9685451" cy="6508903"/>
          </a:xfrm>
          <a:prstGeom prst="rect">
            <a:avLst/>
          </a:prstGeom>
        </xdr:spPr>
      </xdr:pic>
      <xdr:pic>
        <xdr:nvPicPr>
          <xdr:cNvPr id="13" name="Picture 12">
            <a:extLst>
              <a:ext uri="{FF2B5EF4-FFF2-40B4-BE49-F238E27FC236}">
                <a16:creationId xmlns:a16="http://schemas.microsoft.com/office/drawing/2014/main" id="{E784607E-89DA-DAC8-0043-5310EFF64D0B}"/>
              </a:ext>
            </a:extLst>
          </xdr:cNvPr>
          <xdr:cNvPicPr>
            <a:picLocks noChangeAspect="1"/>
          </xdr:cNvPicPr>
        </xdr:nvPicPr>
        <xdr:blipFill>
          <a:blip xmlns:r="http://schemas.openxmlformats.org/officeDocument/2006/relationships" r:embed="rId3"/>
          <a:stretch>
            <a:fillRect/>
          </a:stretch>
        </xdr:blipFill>
        <xdr:spPr>
          <a:xfrm>
            <a:off x="10169769" y="6679924"/>
            <a:ext cx="9685451" cy="5343429"/>
          </a:xfrm>
          <a:prstGeom prst="rect">
            <a:avLst/>
          </a:prstGeom>
        </xdr:spPr>
      </xdr:pic>
      <xdr:pic>
        <xdr:nvPicPr>
          <xdr:cNvPr id="14" name="Picture 13">
            <a:extLst>
              <a:ext uri="{FF2B5EF4-FFF2-40B4-BE49-F238E27FC236}">
                <a16:creationId xmlns:a16="http://schemas.microsoft.com/office/drawing/2014/main" id="{26650F35-6872-EF22-092E-55F23891E7AC}"/>
              </a:ext>
            </a:extLst>
          </xdr:cNvPr>
          <xdr:cNvPicPr>
            <a:picLocks noChangeAspect="1"/>
          </xdr:cNvPicPr>
        </xdr:nvPicPr>
        <xdr:blipFill>
          <a:blip xmlns:r="http://schemas.openxmlformats.org/officeDocument/2006/relationships" r:embed="rId4"/>
          <a:stretch>
            <a:fillRect/>
          </a:stretch>
        </xdr:blipFill>
        <xdr:spPr>
          <a:xfrm>
            <a:off x="10178051" y="12003731"/>
            <a:ext cx="9694974" cy="5017739"/>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C1:T16"/>
  <sheetViews>
    <sheetView showGridLines="0" tabSelected="1" zoomScale="85" zoomScaleNormal="85" zoomScaleSheetLayoutView="85" workbookViewId="0">
      <selection activeCell="D13" sqref="D13"/>
    </sheetView>
  </sheetViews>
  <sheetFormatPr defaultColWidth="8.85546875" defaultRowHeight="15" x14ac:dyDescent="0.25"/>
  <cols>
    <col min="1" max="1" width="2" style="1" customWidth="1"/>
    <col min="2" max="2" width="2.5703125" style="1" customWidth="1"/>
    <col min="3" max="3" width="10.42578125" style="1" customWidth="1"/>
    <col min="4" max="4" width="13.140625" style="1" customWidth="1"/>
    <col min="5" max="5" width="8.5703125" style="1" customWidth="1"/>
    <col min="6" max="6" width="14.28515625" style="1" customWidth="1"/>
    <col min="7" max="7" width="8.42578125" style="1" customWidth="1"/>
    <col min="8" max="8" width="3.7109375" style="1" customWidth="1"/>
    <col min="9" max="9" width="12.42578125" style="1" customWidth="1"/>
    <col min="10" max="10" width="12.7109375" style="1" customWidth="1"/>
    <col min="11" max="11" width="12.85546875" style="1" customWidth="1"/>
    <col min="12" max="12" width="11.42578125" style="1" customWidth="1"/>
    <col min="13" max="13" width="12" style="1" customWidth="1"/>
    <col min="14" max="16" width="13.7109375" style="1" customWidth="1"/>
    <col min="17" max="19" width="12.42578125" style="1" customWidth="1"/>
    <col min="20" max="20" width="10.5703125" style="1" customWidth="1"/>
    <col min="21" max="21" width="16.7109375" style="1" customWidth="1"/>
    <col min="22" max="16384" width="8.85546875" style="1"/>
  </cols>
  <sheetData>
    <row r="1" spans="3:20" ht="21" customHeight="1" thickBot="1" x14ac:dyDescent="0.3">
      <c r="C1" s="37" t="s">
        <v>22</v>
      </c>
      <c r="D1" s="38"/>
      <c r="E1" s="39"/>
      <c r="F1" s="39"/>
      <c r="G1" s="39"/>
      <c r="H1" s="39"/>
      <c r="I1" s="39"/>
      <c r="J1" s="39"/>
      <c r="K1" s="39"/>
      <c r="L1" s="39"/>
      <c r="M1" s="39"/>
      <c r="N1" s="39"/>
      <c r="O1" s="39"/>
      <c r="P1" s="39"/>
      <c r="Q1" s="39"/>
      <c r="R1" s="39"/>
      <c r="S1" s="39"/>
      <c r="T1" s="39"/>
    </row>
    <row r="2" spans="3:20" ht="21" customHeight="1" thickTop="1" x14ac:dyDescent="0.25">
      <c r="C2" s="35" t="s">
        <v>21</v>
      </c>
      <c r="D2" s="36"/>
      <c r="E2" s="35"/>
      <c r="F2" s="35"/>
      <c r="G2" s="35"/>
      <c r="H2" s="35"/>
      <c r="I2" s="35"/>
      <c r="J2" s="35"/>
      <c r="K2" s="35"/>
      <c r="L2" s="35"/>
      <c r="M2" s="35"/>
      <c r="N2" s="35"/>
      <c r="O2" s="35"/>
      <c r="P2" s="35"/>
      <c r="Q2" s="35"/>
      <c r="R2" s="35"/>
      <c r="S2" s="35"/>
      <c r="T2" s="35"/>
    </row>
    <row r="3" spans="3:20" ht="15" customHeight="1" x14ac:dyDescent="0.25">
      <c r="C3" s="33"/>
      <c r="D3" s="33"/>
      <c r="E3" s="33"/>
      <c r="F3" s="33"/>
      <c r="G3" s="33"/>
      <c r="H3" s="33"/>
      <c r="I3" s="33"/>
      <c r="J3" s="33"/>
      <c r="K3" s="33"/>
      <c r="L3" s="33"/>
      <c r="M3" s="33"/>
      <c r="N3" s="33"/>
      <c r="O3" s="33"/>
      <c r="P3" s="33"/>
      <c r="Q3" s="33"/>
      <c r="R3" s="33"/>
      <c r="S3" s="33"/>
      <c r="T3" s="33"/>
    </row>
    <row r="4" spans="3:20" ht="15" customHeight="1" x14ac:dyDescent="0.25">
      <c r="C4" s="33"/>
      <c r="D4" s="33"/>
      <c r="E4" s="33"/>
      <c r="F4" s="33"/>
      <c r="G4" s="33"/>
      <c r="H4" s="33"/>
      <c r="I4" s="33"/>
      <c r="J4" s="33"/>
      <c r="K4" s="33"/>
      <c r="L4" s="33"/>
      <c r="M4" s="33"/>
      <c r="N4" s="33"/>
      <c r="O4" s="33"/>
      <c r="P4" s="33"/>
      <c r="Q4" s="33"/>
      <c r="R4" s="33"/>
      <c r="S4" s="33"/>
      <c r="T4" s="33"/>
    </row>
    <row r="5" spans="3:20" ht="327" customHeight="1" x14ac:dyDescent="0.25">
      <c r="C5" s="33"/>
      <c r="D5" s="33"/>
      <c r="E5" s="33"/>
      <c r="F5" s="33"/>
      <c r="G5" s="33"/>
      <c r="H5" s="33"/>
      <c r="I5" s="33"/>
      <c r="J5" s="33"/>
      <c r="K5" s="33"/>
      <c r="L5" s="33"/>
      <c r="M5" s="33"/>
      <c r="N5" s="33"/>
      <c r="O5" s="33"/>
      <c r="P5" s="33"/>
      <c r="Q5" s="33"/>
      <c r="R5" s="33"/>
      <c r="S5" s="33"/>
      <c r="T5" s="33"/>
    </row>
    <row r="6" spans="3:20" ht="18.75" hidden="1" x14ac:dyDescent="0.25">
      <c r="C6" s="33"/>
      <c r="D6" s="33"/>
      <c r="E6" s="33"/>
      <c r="F6" s="33"/>
      <c r="G6" s="33"/>
      <c r="H6" s="33"/>
      <c r="I6" s="33"/>
      <c r="J6" s="33"/>
      <c r="K6" s="33"/>
      <c r="L6" s="33"/>
      <c r="M6" s="33"/>
      <c r="N6" s="33"/>
      <c r="O6" s="33"/>
      <c r="P6" s="33"/>
      <c r="Q6" s="33"/>
      <c r="R6" s="33"/>
      <c r="S6" s="33"/>
      <c r="T6" s="33"/>
    </row>
    <row r="7" spans="3:20" ht="18.75" hidden="1" x14ac:dyDescent="0.25">
      <c r="C7" s="33"/>
      <c r="D7" s="33"/>
      <c r="E7" s="33"/>
      <c r="F7" s="33"/>
      <c r="G7" s="33"/>
      <c r="H7" s="33"/>
      <c r="I7" s="33"/>
      <c r="J7" s="33"/>
      <c r="K7" s="33"/>
      <c r="L7" s="33"/>
      <c r="M7" s="33"/>
      <c r="N7" s="33"/>
      <c r="O7" s="33"/>
      <c r="P7" s="33"/>
      <c r="Q7" s="33"/>
      <c r="R7" s="33"/>
      <c r="S7" s="33"/>
      <c r="T7" s="33"/>
    </row>
    <row r="8" spans="3:20" ht="18.75" hidden="1" x14ac:dyDescent="0.25">
      <c r="C8" s="33"/>
      <c r="D8" s="33"/>
      <c r="E8" s="33"/>
      <c r="F8" s="33"/>
      <c r="G8" s="33"/>
      <c r="H8" s="33"/>
      <c r="I8" s="33"/>
      <c r="J8" s="33"/>
      <c r="K8" s="33"/>
      <c r="L8" s="33"/>
      <c r="M8" s="33"/>
      <c r="N8" s="33"/>
      <c r="O8" s="33"/>
      <c r="P8" s="33"/>
      <c r="Q8" s="33"/>
      <c r="R8" s="33"/>
      <c r="S8" s="33"/>
      <c r="T8" s="33"/>
    </row>
    <row r="9" spans="3:20" ht="18.75" hidden="1" x14ac:dyDescent="0.25">
      <c r="C9" s="33"/>
      <c r="D9" s="33"/>
      <c r="E9" s="33"/>
      <c r="F9" s="33"/>
      <c r="G9" s="33"/>
      <c r="H9" s="33"/>
      <c r="I9" s="33"/>
      <c r="J9" s="33"/>
      <c r="K9" s="33"/>
      <c r="L9" s="33"/>
      <c r="M9" s="33"/>
      <c r="N9" s="33"/>
      <c r="O9" s="33"/>
      <c r="P9" s="33"/>
      <c r="Q9" s="33"/>
      <c r="R9" s="33"/>
      <c r="S9" s="33"/>
      <c r="T9" s="33"/>
    </row>
    <row r="10" spans="3:20" ht="15.75" customHeight="1" thickBot="1" x14ac:dyDescent="0.3">
      <c r="C10" s="34"/>
      <c r="D10" s="34"/>
      <c r="E10" s="34"/>
      <c r="F10" s="34"/>
      <c r="G10" s="34"/>
      <c r="H10" s="34"/>
      <c r="I10" s="34"/>
      <c r="J10" s="34"/>
      <c r="K10" s="34"/>
      <c r="L10" s="34"/>
      <c r="M10" s="34"/>
      <c r="N10" s="34"/>
      <c r="O10" s="34"/>
      <c r="P10" s="34"/>
      <c r="Q10" s="34"/>
      <c r="R10" s="34"/>
      <c r="S10" s="34"/>
      <c r="T10" s="34"/>
    </row>
    <row r="11" spans="3:20" ht="39.75" customHeight="1" x14ac:dyDescent="0.25">
      <c r="C11" s="45" t="s">
        <v>11</v>
      </c>
      <c r="D11" s="46"/>
      <c r="E11" s="46"/>
      <c r="F11" s="46"/>
      <c r="G11" s="46"/>
      <c r="H11" s="46"/>
      <c r="I11" s="46"/>
      <c r="J11" s="46"/>
      <c r="K11" s="46"/>
      <c r="L11" s="46"/>
      <c r="M11" s="46"/>
      <c r="N11" s="46"/>
      <c r="O11" s="46"/>
      <c r="P11" s="46"/>
      <c r="Q11" s="46"/>
      <c r="R11" s="46"/>
      <c r="S11" s="46"/>
      <c r="T11" s="47"/>
    </row>
    <row r="12" spans="3:20" ht="102" customHeight="1" x14ac:dyDescent="0.25">
      <c r="C12" s="14"/>
      <c r="D12" s="31" t="s">
        <v>6</v>
      </c>
      <c r="E12" s="31" t="s">
        <v>3</v>
      </c>
      <c r="F12" s="31" t="s">
        <v>7</v>
      </c>
      <c r="G12" s="40" t="s">
        <v>8</v>
      </c>
      <c r="H12" s="40"/>
      <c r="I12" s="31" t="s">
        <v>14</v>
      </c>
      <c r="J12" s="31" t="s">
        <v>9</v>
      </c>
      <c r="K12" s="31" t="s">
        <v>12</v>
      </c>
      <c r="L12" s="31" t="s">
        <v>4</v>
      </c>
      <c r="M12" s="31" t="s">
        <v>5</v>
      </c>
      <c r="N12" s="31" t="s">
        <v>15</v>
      </c>
      <c r="O12" s="31" t="s">
        <v>16</v>
      </c>
      <c r="P12" s="31" t="s">
        <v>17</v>
      </c>
      <c r="Q12" s="31" t="s">
        <v>18</v>
      </c>
      <c r="R12" s="31" t="s">
        <v>19</v>
      </c>
      <c r="S12" s="31" t="s">
        <v>20</v>
      </c>
      <c r="T12" s="32" t="s">
        <v>13</v>
      </c>
    </row>
    <row r="13" spans="3:20" ht="87" customHeight="1" x14ac:dyDescent="0.25">
      <c r="C13" s="11" t="s">
        <v>1</v>
      </c>
      <c r="D13" s="3"/>
      <c r="E13" s="15"/>
      <c r="F13" s="6" t="str">
        <f>IF(D13="","",IF(E13="","Select Units",IF(E13="Ton",D13*240,D13)))</f>
        <v/>
      </c>
      <c r="G13" s="4" t="str">
        <f>IF(F13="","",IF(F13="Select Units","",F13/$F$15*100))</f>
        <v/>
      </c>
      <c r="H13" s="5" t="str">
        <f>IF(G13="","","%")</f>
        <v/>
      </c>
      <c r="I13" s="15"/>
      <c r="J13" s="17"/>
      <c r="K13" s="16"/>
      <c r="L13" s="15"/>
      <c r="M13" s="18" t="str">
        <f>IF(D13="","",IF(E13="","",IF(E13="Ton","lb/Ton","lb/1000 gal")))</f>
        <v/>
      </c>
      <c r="N13" s="19"/>
      <c r="O13" s="19"/>
      <c r="P13" s="19"/>
      <c r="Q13" s="20"/>
      <c r="R13" s="19"/>
      <c r="S13" s="21"/>
      <c r="T13" s="30"/>
    </row>
    <row r="14" spans="3:20" ht="87" customHeight="1" thickBot="1" x14ac:dyDescent="0.3">
      <c r="C14" s="11" t="s">
        <v>2</v>
      </c>
      <c r="D14" s="7"/>
      <c r="E14" s="16"/>
      <c r="F14" s="8" t="str">
        <f>IF(D14="","",IF(E14="","Select Units",IF(E14="Ton",D14*240,D14)))</f>
        <v/>
      </c>
      <c r="G14" s="4" t="str">
        <f>IF(F14="","",IF(F14="Select Units","",F14/$F$15*100))</f>
        <v/>
      </c>
      <c r="H14" s="9" t="str">
        <f>IF(G14="","","%")</f>
        <v/>
      </c>
      <c r="I14" s="16"/>
      <c r="J14" s="17"/>
      <c r="K14" s="16"/>
      <c r="L14" s="22"/>
      <c r="M14" s="23" t="str">
        <f>IF(D14="","",IF(E14="","",IF(E14="Ton","lb/Ton","lb/1000 gal")))</f>
        <v/>
      </c>
      <c r="N14" s="24"/>
      <c r="O14" s="25"/>
      <c r="P14" s="25"/>
      <c r="Q14" s="26"/>
      <c r="R14" s="25"/>
      <c r="S14" s="27"/>
      <c r="T14" s="30"/>
    </row>
    <row r="15" spans="3:20" ht="123.75" customHeight="1" thickBot="1" x14ac:dyDescent="0.3">
      <c r="C15" s="12" t="s">
        <v>0</v>
      </c>
      <c r="D15" s="43" t="s">
        <v>10</v>
      </c>
      <c r="E15" s="44"/>
      <c r="F15" s="10">
        <f>SUM(F13:F14)</f>
        <v>0</v>
      </c>
      <c r="G15" s="41"/>
      <c r="H15" s="42"/>
      <c r="I15" s="28" t="str">
        <f>IF(OR(I13="",I14="",),"",IF(OR(D13="",D14=""),"Complete Both Manure Group Quantities",CONCATENATE(I13," / ",I14," Blended Manure")))</f>
        <v/>
      </c>
      <c r="J15" s="28" t="str">
        <f>IF(OR(D13="",D14=""),"",(IF(OR(J13="",J14=""),"Complete Report Date or Enter Book Values","Blended Manure Analysis")))</f>
        <v/>
      </c>
      <c r="K15" s="28" t="str">
        <f>IF(OR(K13="",K14=""),"","Blended Manure Analysis")</f>
        <v/>
      </c>
      <c r="L15" s="28" t="str">
        <f>IF(OR(L13="",L14=""),"",IF(F13&gt;F14,L13,L14))</f>
        <v/>
      </c>
      <c r="M15" s="28" t="str">
        <f>IF(F13&gt;F14,M13,M14)</f>
        <v/>
      </c>
      <c r="N15" s="29" t="str">
        <f>IF(OR($D$13="",$D$14=""),"Complete Both Manure Group Quantities",IF(OR(N13="",N14=""),"Complete Total N Values Above",N13*$G$13/100+N14*$G$14/100))</f>
        <v>Complete Both Manure Group Quantities</v>
      </c>
      <c r="O15" s="29" t="str">
        <f>IF(OR($D$13="",$D$14=""),"Complete Both Manure Group Quantities",IF(OR(O13="",O14=""),"Complete NH4-N  Values Above",O13*$G$13/100+O14*$G$14/100))</f>
        <v>Complete Both Manure Group Quantities</v>
      </c>
      <c r="P15" s="29" t="str">
        <f>IF(OR($D$13="",$D$14=""),"Complete Both Manure Group Quantities",IF(OR(P13="",P14=""),"Complete P2O5 Values Above",P13*$G$13/100+P14*$G$14/100))</f>
        <v>Complete Both Manure Group Quantities</v>
      </c>
      <c r="Q15" s="29" t="str">
        <f>IF(OR($D$13="",$D$14=""),"Complete Both Manure Group Quantities",IF(OR(Q13="",Q14=""),"Complete K2O Values Above",Q13*$G$13/100+Q14*$G$14/100))</f>
        <v>Complete Both Manure Group Quantities</v>
      </c>
      <c r="R15" s="29" t="str">
        <f>IF(OR($D$13="",$D$14=""),"Complete Both Manure Group Quantities",IF(OR(R13="",R14=""),"Complete % Solid Values Above",R13*$G$13/100+R14*$G$14/100))</f>
        <v>Complete Both Manure Group Quantities</v>
      </c>
      <c r="S15" s="29" t="str">
        <f>IF(OR($D$13="",$D$14=""),"Complete Both Manure Group Quantities",IF(OR(S13="",S14=""),"Complete PSC Values Above",S13*$G$13/100+S14*$G$14/100))</f>
        <v>Complete Both Manure Group Quantities</v>
      </c>
      <c r="T15" s="13"/>
    </row>
    <row r="16" spans="3:20" ht="37.9" customHeight="1" x14ac:dyDescent="0.25">
      <c r="C16" s="2"/>
      <c r="D16" s="2"/>
      <c r="E16" s="2"/>
      <c r="F16" s="2"/>
      <c r="G16" s="2"/>
      <c r="H16" s="2"/>
      <c r="I16" s="2"/>
      <c r="J16" s="2"/>
      <c r="K16" s="2"/>
      <c r="L16" s="2"/>
      <c r="M16" s="2"/>
      <c r="N16" s="2"/>
      <c r="O16" s="2"/>
      <c r="P16" s="2"/>
      <c r="Q16" s="2"/>
      <c r="R16" s="2"/>
      <c r="S16" s="2"/>
      <c r="T16" s="2"/>
    </row>
  </sheetData>
  <sheetProtection algorithmName="SHA-512" hashValue="Hd5L2ikPL3a/m6lxzF30dlA3RqdLoMBY7HJU2Ek69n0KMG4JtI4bFwm9z4Gsb8hTIO0YN58LO6R9hHNWidJM5g==" saltValue="MGSc6mwDzpKDMDheI9RdJQ==" spinCount="100000" sheet="1" objects="1" scenarios="1" selectLockedCells="1"/>
  <mergeCells count="4">
    <mergeCell ref="G12:H12"/>
    <mergeCell ref="G15:H15"/>
    <mergeCell ref="D15:E15"/>
    <mergeCell ref="C11:T11"/>
  </mergeCells>
  <dataValidations count="3">
    <dataValidation type="list" allowBlank="1" showInputMessage="1" showErrorMessage="1" sqref="E13:E14" xr:uid="{68978775-FBDE-4820-9428-E2137EBE712E}">
      <formula1>"Gal.,Ton"</formula1>
    </dataValidation>
    <dataValidation type="list" allowBlank="1" showInputMessage="1" showErrorMessage="1" sqref="L13:L14" xr:uid="{FE4C6078-EB63-4AAA-9E2C-75E50C07D7A5}">
      <formula1>"Dairy,Poultry, Swine,Other,Compost"</formula1>
    </dataValidation>
    <dataValidation type="list" allowBlank="1" showInputMessage="1" error="Enter numbers only" sqref="S13:S14" xr:uid="{C9306CF9-8ED7-4FB2-BD88-C09457375A2E}">
      <formula1>"0.4,0.8,1.0"</formula1>
    </dataValidation>
  </dataValidations>
  <pageMargins left="0.1" right="0.1" top="0.75" bottom="0.75" header="0.3" footer="0.3"/>
  <pageSetup scale="50" orientation="portrait" blackAndWhite="1" r:id="rId1"/>
  <headerFooter>
    <oddFooter>&amp;C&amp;14Blended Manure Calculator Version 1.1 - September 2022&amp;R&amp;14&amp;A Page -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Blended  Manure Mix</vt:lpstr>
      <vt:lpstr>'Blended  Manure Mix'!Print_Area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Orner</dc:creator>
  <cp:lastModifiedBy>Don</cp:lastModifiedBy>
  <cp:lastPrinted>2022-09-24T18:46:57Z</cp:lastPrinted>
  <dcterms:created xsi:type="dcterms:W3CDTF">2020-04-09T14:36:00Z</dcterms:created>
  <dcterms:modified xsi:type="dcterms:W3CDTF">2022-09-27T16:53:41Z</dcterms:modified>
</cp:coreProperties>
</file>